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FA\Roster Info\Affiliation\"/>
    </mc:Choice>
  </mc:AlternateContent>
  <xr:revisionPtr revIDLastSave="0" documentId="8_{2F36DBC8-B7C7-41BC-B298-A6EAA9FB691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ate and National Fee Schedule" sheetId="12" r:id="rId1"/>
    <sheet name="National Fee Schedule Breakdown" sheetId="11" r:id="rId2"/>
    <sheet name="State Fee Schedule Breakdown" sheetId="7" r:id="rId3"/>
    <sheet name="Total Cost Breakdown 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2" l="1"/>
  <c r="D14" i="12"/>
  <c r="D15" i="12"/>
  <c r="D16" i="12"/>
  <c r="D17" i="12"/>
  <c r="D18" i="12"/>
  <c r="D19" i="12"/>
  <c r="D20" i="12"/>
  <c r="AC4" i="7" l="1"/>
  <c r="AC11" i="7"/>
  <c r="AC12" i="7"/>
  <c r="AC19" i="7"/>
  <c r="AC20" i="7"/>
  <c r="AC27" i="7"/>
  <c r="AC28" i="7"/>
  <c r="AB4" i="7"/>
  <c r="AB5" i="7"/>
  <c r="AC5" i="7" s="1"/>
  <c r="AB6" i="7"/>
  <c r="AC6" i="7" s="1"/>
  <c r="AB7" i="7"/>
  <c r="AC7" i="7" s="1"/>
  <c r="AB8" i="7"/>
  <c r="AC8" i="7" s="1"/>
  <c r="AB9" i="7"/>
  <c r="AC9" i="7" s="1"/>
  <c r="AB10" i="7"/>
  <c r="AC10" i="7" s="1"/>
  <c r="AB11" i="7"/>
  <c r="AB12" i="7"/>
  <c r="AB13" i="7"/>
  <c r="AC13" i="7" s="1"/>
  <c r="AB14" i="7"/>
  <c r="AC14" i="7" s="1"/>
  <c r="AB15" i="7"/>
  <c r="AC15" i="7" s="1"/>
  <c r="AB16" i="7"/>
  <c r="AC16" i="7" s="1"/>
  <c r="AB17" i="7"/>
  <c r="AC17" i="7" s="1"/>
  <c r="AB18" i="7"/>
  <c r="AC18" i="7" s="1"/>
  <c r="AB19" i="7"/>
  <c r="AB20" i="7"/>
  <c r="AB21" i="7"/>
  <c r="AC21" i="7" s="1"/>
  <c r="AB22" i="7"/>
  <c r="AC22" i="7" s="1"/>
  <c r="AB23" i="7"/>
  <c r="AC23" i="7" s="1"/>
  <c r="AB24" i="7"/>
  <c r="AC24" i="7" s="1"/>
  <c r="AB25" i="7"/>
  <c r="AC25" i="7" s="1"/>
  <c r="AB26" i="7"/>
  <c r="AC26" i="7" s="1"/>
  <c r="AB27" i="7"/>
  <c r="AB28" i="7"/>
  <c r="AB29" i="7"/>
  <c r="AC29" i="7" s="1"/>
  <c r="AB30" i="7"/>
  <c r="AC30" i="7" s="1"/>
  <c r="AB31" i="7"/>
  <c r="AC31" i="7" s="1"/>
  <c r="AB32" i="7"/>
  <c r="AC32" i="7" s="1"/>
  <c r="AB33" i="7"/>
  <c r="AC33" i="7" s="1"/>
  <c r="AB34" i="7"/>
  <c r="AC34" i="7" s="1"/>
  <c r="AB3" i="7"/>
  <c r="AC3" i="7" s="1"/>
  <c r="AB2" i="7"/>
  <c r="AC2" i="7" s="1"/>
  <c r="X26" i="7"/>
  <c r="X27" i="7"/>
  <c r="X34" i="7"/>
  <c r="W20" i="7"/>
  <c r="X20" i="7" s="1"/>
  <c r="W21" i="7"/>
  <c r="X21" i="7" s="1"/>
  <c r="W22" i="7"/>
  <c r="X22" i="7" s="1"/>
  <c r="W23" i="7"/>
  <c r="X23" i="7" s="1"/>
  <c r="W24" i="7"/>
  <c r="X24" i="7" s="1"/>
  <c r="W25" i="7"/>
  <c r="X25" i="7" s="1"/>
  <c r="W26" i="7"/>
  <c r="W27" i="7"/>
  <c r="W28" i="7"/>
  <c r="X28" i="7" s="1"/>
  <c r="W29" i="7"/>
  <c r="X29" i="7" s="1"/>
  <c r="W30" i="7"/>
  <c r="X30" i="7" s="1"/>
  <c r="W31" i="7"/>
  <c r="X31" i="7" s="1"/>
  <c r="W32" i="7"/>
  <c r="X32" i="7" s="1"/>
  <c r="W33" i="7"/>
  <c r="X33" i="7" s="1"/>
  <c r="W34" i="7"/>
  <c r="Q2" i="7" l="1"/>
  <c r="Z34" i="11" l="1"/>
  <c r="AA34" i="11" s="1"/>
  <c r="AB34" i="11" s="1"/>
  <c r="Z33" i="11"/>
  <c r="Z32" i="11"/>
  <c r="AA32" i="11" s="1"/>
  <c r="AB32" i="11" s="1"/>
  <c r="Z31" i="11"/>
  <c r="AA31" i="11" s="1"/>
  <c r="AB31" i="11" s="1"/>
  <c r="Z30" i="11"/>
  <c r="AA30" i="11" s="1"/>
  <c r="AB30" i="11" s="1"/>
  <c r="Z29" i="11"/>
  <c r="AA29" i="11" s="1"/>
  <c r="AB29" i="11" s="1"/>
  <c r="Z28" i="11"/>
  <c r="AA28" i="11" s="1"/>
  <c r="AB28" i="11" s="1"/>
  <c r="Z27" i="11"/>
  <c r="AA27" i="11" s="1"/>
  <c r="AB27" i="11" s="1"/>
  <c r="Z26" i="11"/>
  <c r="AA26" i="11" s="1"/>
  <c r="AB26" i="11" s="1"/>
  <c r="Z25" i="11"/>
  <c r="AA25" i="11" s="1"/>
  <c r="AB25" i="11" s="1"/>
  <c r="Z24" i="11"/>
  <c r="Z23" i="11"/>
  <c r="AA23" i="11" s="1"/>
  <c r="AB23" i="11" s="1"/>
  <c r="Z22" i="11"/>
  <c r="AA22" i="11" s="1"/>
  <c r="AB22" i="11" s="1"/>
  <c r="Z21" i="11"/>
  <c r="AA21" i="11" s="1"/>
  <c r="AB21" i="11" s="1"/>
  <c r="Z20" i="11"/>
  <c r="Z19" i="11"/>
  <c r="AA19" i="11" s="1"/>
  <c r="AB19" i="11" s="1"/>
  <c r="Z18" i="11"/>
  <c r="AA18" i="11" s="1"/>
  <c r="AB18" i="11" s="1"/>
  <c r="Z17" i="11"/>
  <c r="AA17" i="11" s="1"/>
  <c r="AB17" i="11" s="1"/>
  <c r="Z16" i="11"/>
  <c r="AA16" i="11" s="1"/>
  <c r="AB16" i="11" s="1"/>
  <c r="Z15" i="11"/>
  <c r="AA15" i="11" s="1"/>
  <c r="AB15" i="11" s="1"/>
  <c r="Z14" i="11"/>
  <c r="AA14" i="11" s="1"/>
  <c r="AB14" i="11" s="1"/>
  <c r="Z13" i="11"/>
  <c r="Z12" i="11"/>
  <c r="AA12" i="11"/>
  <c r="AB12" i="11" s="1"/>
  <c r="Z11" i="11"/>
  <c r="AA11" i="11" s="1"/>
  <c r="AB11" i="11" s="1"/>
  <c r="Z10" i="11"/>
  <c r="Z9" i="11"/>
  <c r="Z8" i="11"/>
  <c r="AA8" i="11" s="1"/>
  <c r="AB8" i="11" s="1"/>
  <c r="Z7" i="11"/>
  <c r="AA7" i="11" s="1"/>
  <c r="AB7" i="11" s="1"/>
  <c r="Z6" i="11"/>
  <c r="Z5" i="11"/>
  <c r="Z4" i="11"/>
  <c r="AA4" i="11" s="1"/>
  <c r="AB4" i="11" s="1"/>
  <c r="Z3" i="11"/>
  <c r="AA3" i="11" s="1"/>
  <c r="AB3" i="11" s="1"/>
  <c r="Z2" i="11"/>
  <c r="U34" i="11"/>
  <c r="AA33" i="11"/>
  <c r="AB33" i="11" s="1"/>
  <c r="AA24" i="11"/>
  <c r="AB24" i="11" s="1"/>
  <c r="AA20" i="11"/>
  <c r="AB20" i="11" s="1"/>
  <c r="AA13" i="11"/>
  <c r="AB13" i="11" s="1"/>
  <c r="AA10" i="11"/>
  <c r="AB10" i="11" s="1"/>
  <c r="AA9" i="11"/>
  <c r="AB9" i="11" s="1"/>
  <c r="AA6" i="11"/>
  <c r="AB6" i="11" s="1"/>
  <c r="AA5" i="11"/>
  <c r="AB5" i="11" s="1"/>
  <c r="AA2" i="11"/>
  <c r="AB2" i="11" s="1"/>
  <c r="AG2" i="11"/>
  <c r="AG3" i="11"/>
  <c r="AG4" i="1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V34" i="11" l="1"/>
  <c r="W34" i="11" s="1"/>
  <c r="U33" i="11"/>
  <c r="V33" i="11" s="1"/>
  <c r="W33" i="11" s="1"/>
  <c r="U32" i="11"/>
  <c r="V32" i="11" s="1"/>
  <c r="W32" i="11" s="1"/>
  <c r="U31" i="11"/>
  <c r="V31" i="11" s="1"/>
  <c r="W31" i="11" s="1"/>
  <c r="U30" i="11"/>
  <c r="V30" i="11" s="1"/>
  <c r="W30" i="11" s="1"/>
  <c r="U29" i="11"/>
  <c r="V29" i="11" s="1"/>
  <c r="W29" i="11" s="1"/>
  <c r="U28" i="11"/>
  <c r="V28" i="11" s="1"/>
  <c r="W28" i="11" s="1"/>
  <c r="U27" i="11"/>
  <c r="V27" i="11" s="1"/>
  <c r="W27" i="11" s="1"/>
  <c r="U26" i="11"/>
  <c r="V26" i="11" s="1"/>
  <c r="W26" i="11" s="1"/>
  <c r="U25" i="11"/>
  <c r="V25" i="11" s="1"/>
  <c r="W25" i="11" s="1"/>
  <c r="U24" i="11"/>
  <c r="V24" i="11" s="1"/>
  <c r="W24" i="11" s="1"/>
  <c r="U23" i="11"/>
  <c r="V23" i="11" s="1"/>
  <c r="W23" i="11" s="1"/>
  <c r="U22" i="11"/>
  <c r="V22" i="11" s="1"/>
  <c r="W22" i="11" s="1"/>
  <c r="U21" i="11"/>
  <c r="V21" i="11" s="1"/>
  <c r="W21" i="11" s="1"/>
  <c r="U20" i="11"/>
  <c r="V20" i="11" s="1"/>
  <c r="W20" i="11" s="1"/>
  <c r="U19" i="11"/>
  <c r="V19" i="11" s="1"/>
  <c r="W19" i="11" s="1"/>
  <c r="U18" i="11"/>
  <c r="U17" i="11"/>
  <c r="U16" i="11"/>
  <c r="U15" i="11"/>
  <c r="U14" i="11"/>
  <c r="U13" i="11"/>
  <c r="U12" i="11"/>
  <c r="U11" i="11"/>
  <c r="U10" i="11"/>
  <c r="U9" i="11"/>
  <c r="U8" i="11"/>
  <c r="U7" i="11"/>
  <c r="U6" i="11"/>
  <c r="U5" i="11"/>
  <c r="U4" i="11"/>
  <c r="U3" i="11"/>
  <c r="U2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4" i="11"/>
  <c r="Q3" i="11"/>
  <c r="Q2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18" i="11"/>
  <c r="G17" i="11"/>
  <c r="G16" i="11"/>
  <c r="G15" i="11"/>
  <c r="G14" i="11"/>
  <c r="AG10" i="14" l="1"/>
  <c r="AD12" i="14"/>
  <c r="AE12" i="14" s="1"/>
  <c r="AD11" i="14"/>
  <c r="V19" i="14" s="1"/>
  <c r="AD10" i="14"/>
  <c r="Q26" i="14" s="1"/>
  <c r="AD9" i="14"/>
  <c r="Q2" i="14" s="1"/>
  <c r="R2" i="14" s="1"/>
  <c r="S2" i="14" s="1"/>
  <c r="AD7" i="14"/>
  <c r="G32" i="14" s="1"/>
  <c r="H32" i="14" s="1"/>
  <c r="I32" i="14" s="1"/>
  <c r="AD6" i="14"/>
  <c r="G22" i="14" s="1"/>
  <c r="H22" i="14" s="1"/>
  <c r="I22" i="14" s="1"/>
  <c r="AD5" i="14"/>
  <c r="G17" i="14" s="1"/>
  <c r="H17" i="14" s="1"/>
  <c r="I17" i="14" s="1"/>
  <c r="AD4" i="14"/>
  <c r="G13" i="14" s="1"/>
  <c r="H13" i="14" s="1"/>
  <c r="I13" i="14" s="1"/>
  <c r="AD3" i="14"/>
  <c r="G3" i="14" s="1"/>
  <c r="AD2" i="14"/>
  <c r="B26" i="14" s="1"/>
  <c r="C26" i="14" s="1"/>
  <c r="D26" i="14" s="1"/>
  <c r="R26" i="14"/>
  <c r="S26" i="14" s="1"/>
  <c r="W19" i="14"/>
  <c r="X19" i="14" s="1"/>
  <c r="AB13" i="14"/>
  <c r="AD13" i="14" s="1"/>
  <c r="AE13" i="14" s="1"/>
  <c r="AB8" i="14"/>
  <c r="H3" i="14"/>
  <c r="I3" i="14" s="1"/>
  <c r="I23" i="12"/>
  <c r="N22" i="12"/>
  <c r="I22" i="12"/>
  <c r="N21" i="12"/>
  <c r="I21" i="12"/>
  <c r="N20" i="12"/>
  <c r="I20" i="12"/>
  <c r="N19" i="12"/>
  <c r="I19" i="12"/>
  <c r="N18" i="12"/>
  <c r="I18" i="12"/>
  <c r="N17" i="12"/>
  <c r="I17" i="12"/>
  <c r="N16" i="12"/>
  <c r="I16" i="12"/>
  <c r="N15" i="12"/>
  <c r="I15" i="12"/>
  <c r="N14" i="12"/>
  <c r="I14" i="12"/>
  <c r="N13" i="12"/>
  <c r="I13" i="12"/>
  <c r="N12" i="12"/>
  <c r="I12" i="12"/>
  <c r="N11" i="12"/>
  <c r="I11" i="12"/>
  <c r="N10" i="12"/>
  <c r="I10" i="12"/>
  <c r="N9" i="12"/>
  <c r="I9" i="12"/>
  <c r="N8" i="12"/>
  <c r="I8" i="12"/>
  <c r="N7" i="12"/>
  <c r="I7" i="12"/>
  <c r="N6" i="12"/>
  <c r="I6" i="12"/>
  <c r="N5" i="12"/>
  <c r="I5" i="12"/>
  <c r="N4" i="12"/>
  <c r="I4" i="12"/>
  <c r="N3" i="12"/>
  <c r="I3" i="12"/>
  <c r="C13" i="12"/>
  <c r="D13" i="12" s="1"/>
  <c r="D12" i="12"/>
  <c r="D11" i="12"/>
  <c r="D10" i="12"/>
  <c r="D9" i="12"/>
  <c r="C8" i="12"/>
  <c r="D8" i="12" s="1"/>
  <c r="D7" i="12"/>
  <c r="D6" i="12"/>
  <c r="D5" i="12"/>
  <c r="D4" i="12"/>
  <c r="D3" i="12"/>
  <c r="AG12" i="14" l="1"/>
  <c r="AG2" i="14"/>
  <c r="AG6" i="14"/>
  <c r="AG13" i="14"/>
  <c r="AG9" i="14"/>
  <c r="AG5" i="14"/>
  <c r="AG4" i="14"/>
  <c r="AG11" i="14"/>
  <c r="AG7" i="14"/>
  <c r="AG3" i="14"/>
  <c r="AD8" i="14"/>
  <c r="AG8" i="14" s="1"/>
  <c r="AE2" i="14"/>
  <c r="AE10" i="14"/>
  <c r="AE6" i="14"/>
  <c r="AE4" i="14"/>
  <c r="B3" i="14"/>
  <c r="C3" i="14" s="1"/>
  <c r="D3" i="14" s="1"/>
  <c r="B5" i="14"/>
  <c r="C5" i="14" s="1"/>
  <c r="D5" i="14" s="1"/>
  <c r="B7" i="14"/>
  <c r="C7" i="14" s="1"/>
  <c r="D7" i="14" s="1"/>
  <c r="B9" i="14"/>
  <c r="C9" i="14" s="1"/>
  <c r="D9" i="14" s="1"/>
  <c r="B11" i="14"/>
  <c r="C11" i="14" s="1"/>
  <c r="D11" i="14" s="1"/>
  <c r="B13" i="14"/>
  <c r="C13" i="14" s="1"/>
  <c r="D13" i="14" s="1"/>
  <c r="B15" i="14"/>
  <c r="C15" i="14" s="1"/>
  <c r="D15" i="14" s="1"/>
  <c r="B17" i="14"/>
  <c r="C17" i="14" s="1"/>
  <c r="D17" i="14" s="1"/>
  <c r="B19" i="14"/>
  <c r="C19" i="14" s="1"/>
  <c r="D19" i="14" s="1"/>
  <c r="B21" i="14"/>
  <c r="C21" i="14" s="1"/>
  <c r="D21" i="14" s="1"/>
  <c r="B23" i="14"/>
  <c r="C23" i="14" s="1"/>
  <c r="D23" i="14" s="1"/>
  <c r="B25" i="14"/>
  <c r="C25" i="14" s="1"/>
  <c r="D25" i="14" s="1"/>
  <c r="B27" i="14"/>
  <c r="C27" i="14" s="1"/>
  <c r="D27" i="14" s="1"/>
  <c r="B29" i="14"/>
  <c r="C29" i="14" s="1"/>
  <c r="D29" i="14" s="1"/>
  <c r="B31" i="14"/>
  <c r="C31" i="14" s="1"/>
  <c r="D31" i="14" s="1"/>
  <c r="B33" i="14"/>
  <c r="C33" i="14" s="1"/>
  <c r="D33" i="14" s="1"/>
  <c r="G2" i="14"/>
  <c r="H2" i="14" s="1"/>
  <c r="I2" i="14" s="1"/>
  <c r="G4" i="14"/>
  <c r="H4" i="14" s="1"/>
  <c r="I4" i="14" s="1"/>
  <c r="G6" i="14"/>
  <c r="H6" i="14" s="1"/>
  <c r="I6" i="14" s="1"/>
  <c r="G8" i="14"/>
  <c r="H8" i="14" s="1"/>
  <c r="I8" i="14" s="1"/>
  <c r="G10" i="14"/>
  <c r="H10" i="14" s="1"/>
  <c r="I10" i="14" s="1"/>
  <c r="G12" i="14"/>
  <c r="H12" i="14" s="1"/>
  <c r="I12" i="14" s="1"/>
  <c r="G14" i="14"/>
  <c r="H14" i="14" s="1"/>
  <c r="I14" i="14" s="1"/>
  <c r="G16" i="14"/>
  <c r="H16" i="14" s="1"/>
  <c r="I16" i="14" s="1"/>
  <c r="G18" i="14"/>
  <c r="H18" i="14" s="1"/>
  <c r="I18" i="14" s="1"/>
  <c r="G19" i="14"/>
  <c r="H19" i="14" s="1"/>
  <c r="I19" i="14" s="1"/>
  <c r="G21" i="14"/>
  <c r="H21" i="14" s="1"/>
  <c r="I21" i="14" s="1"/>
  <c r="G23" i="14"/>
  <c r="H23" i="14" s="1"/>
  <c r="I23" i="14" s="1"/>
  <c r="G25" i="14"/>
  <c r="H25" i="14" s="1"/>
  <c r="I25" i="14" s="1"/>
  <c r="G27" i="14"/>
  <c r="H27" i="14" s="1"/>
  <c r="I27" i="14" s="1"/>
  <c r="G29" i="14"/>
  <c r="H29" i="14" s="1"/>
  <c r="I29" i="14" s="1"/>
  <c r="G31" i="14"/>
  <c r="H31" i="14" s="1"/>
  <c r="I31" i="14" s="1"/>
  <c r="G33" i="14"/>
  <c r="H33" i="14" s="1"/>
  <c r="I33" i="14" s="1"/>
  <c r="L12" i="14"/>
  <c r="M12" i="14" s="1"/>
  <c r="N12" i="14" s="1"/>
  <c r="L14" i="14"/>
  <c r="M14" i="14" s="1"/>
  <c r="N14" i="14" s="1"/>
  <c r="L16" i="14"/>
  <c r="M16" i="14" s="1"/>
  <c r="N16" i="14" s="1"/>
  <c r="L18" i="14"/>
  <c r="M18" i="14" s="1"/>
  <c r="N18" i="14" s="1"/>
  <c r="L20" i="14"/>
  <c r="M20" i="14" s="1"/>
  <c r="N20" i="14" s="1"/>
  <c r="L22" i="14"/>
  <c r="M22" i="14" s="1"/>
  <c r="N22" i="14" s="1"/>
  <c r="L24" i="14"/>
  <c r="M24" i="14" s="1"/>
  <c r="N24" i="14" s="1"/>
  <c r="L26" i="14"/>
  <c r="M26" i="14" s="1"/>
  <c r="N26" i="14" s="1"/>
  <c r="L28" i="14"/>
  <c r="M28" i="14" s="1"/>
  <c r="N28" i="14" s="1"/>
  <c r="L30" i="14"/>
  <c r="M30" i="14" s="1"/>
  <c r="N30" i="14" s="1"/>
  <c r="L32" i="14"/>
  <c r="M32" i="14" s="1"/>
  <c r="N32" i="14" s="1"/>
  <c r="L34" i="14"/>
  <c r="M34" i="14" s="1"/>
  <c r="N34" i="14" s="1"/>
  <c r="Q3" i="14"/>
  <c r="R3" i="14" s="1"/>
  <c r="S3" i="14" s="1"/>
  <c r="Q5" i="14"/>
  <c r="R5" i="14" s="1"/>
  <c r="S5" i="14" s="1"/>
  <c r="Q7" i="14"/>
  <c r="R7" i="14" s="1"/>
  <c r="S7" i="14" s="1"/>
  <c r="Q9" i="14"/>
  <c r="R9" i="14" s="1"/>
  <c r="S9" i="14" s="1"/>
  <c r="Q11" i="14"/>
  <c r="R11" i="14" s="1"/>
  <c r="S11" i="14" s="1"/>
  <c r="Q13" i="14"/>
  <c r="R13" i="14" s="1"/>
  <c r="S13" i="14" s="1"/>
  <c r="Q15" i="14"/>
  <c r="R15" i="14" s="1"/>
  <c r="S15" i="14" s="1"/>
  <c r="Q17" i="14"/>
  <c r="R17" i="14" s="1"/>
  <c r="S17" i="14" s="1"/>
  <c r="Q19" i="14"/>
  <c r="R19" i="14" s="1"/>
  <c r="S19" i="14" s="1"/>
  <c r="Q21" i="14"/>
  <c r="R21" i="14" s="1"/>
  <c r="S21" i="14" s="1"/>
  <c r="Q23" i="14"/>
  <c r="R23" i="14" s="1"/>
  <c r="S23" i="14" s="1"/>
  <c r="Q25" i="14"/>
  <c r="R25" i="14" s="1"/>
  <c r="S25" i="14" s="1"/>
  <c r="Q27" i="14"/>
  <c r="R27" i="14" s="1"/>
  <c r="S27" i="14" s="1"/>
  <c r="Q29" i="14"/>
  <c r="R29" i="14" s="1"/>
  <c r="S29" i="14" s="1"/>
  <c r="Q31" i="14"/>
  <c r="R31" i="14" s="1"/>
  <c r="S31" i="14" s="1"/>
  <c r="Q33" i="14"/>
  <c r="R33" i="14" s="1"/>
  <c r="S33" i="14" s="1"/>
  <c r="V2" i="14"/>
  <c r="W2" i="14" s="1"/>
  <c r="X2" i="14" s="1"/>
  <c r="V4" i="14"/>
  <c r="W4" i="14" s="1"/>
  <c r="X4" i="14" s="1"/>
  <c r="V6" i="14"/>
  <c r="W6" i="14" s="1"/>
  <c r="X6" i="14" s="1"/>
  <c r="V8" i="14"/>
  <c r="W8" i="14" s="1"/>
  <c r="X8" i="14" s="1"/>
  <c r="V10" i="14"/>
  <c r="W10" i="14" s="1"/>
  <c r="X10" i="14" s="1"/>
  <c r="V12" i="14"/>
  <c r="W12" i="14" s="1"/>
  <c r="X12" i="14" s="1"/>
  <c r="V14" i="14"/>
  <c r="W14" i="14" s="1"/>
  <c r="X14" i="14" s="1"/>
  <c r="V16" i="14"/>
  <c r="W16" i="14" s="1"/>
  <c r="X16" i="14" s="1"/>
  <c r="V18" i="14"/>
  <c r="W18" i="14" s="1"/>
  <c r="X18" i="14" s="1"/>
  <c r="AE11" i="14"/>
  <c r="AE9" i="14"/>
  <c r="AE7" i="14"/>
  <c r="AE5" i="14"/>
  <c r="AE3" i="14"/>
  <c r="B2" i="14"/>
  <c r="C2" i="14" s="1"/>
  <c r="D2" i="14" s="1"/>
  <c r="B4" i="14"/>
  <c r="C4" i="14" s="1"/>
  <c r="D4" i="14" s="1"/>
  <c r="B6" i="14"/>
  <c r="C6" i="14" s="1"/>
  <c r="D6" i="14" s="1"/>
  <c r="B8" i="14"/>
  <c r="C8" i="14" s="1"/>
  <c r="D8" i="14" s="1"/>
  <c r="B10" i="14"/>
  <c r="C10" i="14" s="1"/>
  <c r="D10" i="14" s="1"/>
  <c r="B12" i="14"/>
  <c r="C12" i="14" s="1"/>
  <c r="D12" i="14" s="1"/>
  <c r="B14" i="14"/>
  <c r="C14" i="14" s="1"/>
  <c r="D14" i="14" s="1"/>
  <c r="B16" i="14"/>
  <c r="C16" i="14" s="1"/>
  <c r="D16" i="14" s="1"/>
  <c r="B18" i="14"/>
  <c r="C18" i="14" s="1"/>
  <c r="D18" i="14" s="1"/>
  <c r="B20" i="14"/>
  <c r="C20" i="14" s="1"/>
  <c r="D20" i="14" s="1"/>
  <c r="B22" i="14"/>
  <c r="C22" i="14" s="1"/>
  <c r="D22" i="14" s="1"/>
  <c r="B24" i="14"/>
  <c r="C24" i="14" s="1"/>
  <c r="D24" i="14" s="1"/>
  <c r="B28" i="14"/>
  <c r="C28" i="14" s="1"/>
  <c r="D28" i="14" s="1"/>
  <c r="B30" i="14"/>
  <c r="C30" i="14" s="1"/>
  <c r="D30" i="14" s="1"/>
  <c r="B32" i="14"/>
  <c r="C32" i="14" s="1"/>
  <c r="D32" i="14" s="1"/>
  <c r="B34" i="14"/>
  <c r="C34" i="14" s="1"/>
  <c r="D34" i="14" s="1"/>
  <c r="G5" i="14"/>
  <c r="H5" i="14" s="1"/>
  <c r="I5" i="14" s="1"/>
  <c r="G7" i="14"/>
  <c r="H7" i="14" s="1"/>
  <c r="I7" i="14" s="1"/>
  <c r="G9" i="14"/>
  <c r="H9" i="14" s="1"/>
  <c r="I9" i="14" s="1"/>
  <c r="G11" i="14"/>
  <c r="H11" i="14" s="1"/>
  <c r="I11" i="14" s="1"/>
  <c r="G15" i="14"/>
  <c r="H15" i="14" s="1"/>
  <c r="I15" i="14" s="1"/>
  <c r="G20" i="14"/>
  <c r="H20" i="14" s="1"/>
  <c r="I20" i="14" s="1"/>
  <c r="G24" i="14"/>
  <c r="H24" i="14" s="1"/>
  <c r="I24" i="14" s="1"/>
  <c r="G26" i="14"/>
  <c r="H26" i="14" s="1"/>
  <c r="I26" i="14" s="1"/>
  <c r="G28" i="14"/>
  <c r="H28" i="14" s="1"/>
  <c r="I28" i="14" s="1"/>
  <c r="G30" i="14"/>
  <c r="H30" i="14" s="1"/>
  <c r="I30" i="14" s="1"/>
  <c r="L11" i="14"/>
  <c r="M11" i="14" s="1"/>
  <c r="N11" i="14" s="1"/>
  <c r="L13" i="14"/>
  <c r="M13" i="14" s="1"/>
  <c r="N13" i="14" s="1"/>
  <c r="L15" i="14"/>
  <c r="M15" i="14" s="1"/>
  <c r="N15" i="14" s="1"/>
  <c r="L17" i="14"/>
  <c r="M17" i="14" s="1"/>
  <c r="N17" i="14" s="1"/>
  <c r="L19" i="14"/>
  <c r="M19" i="14" s="1"/>
  <c r="N19" i="14" s="1"/>
  <c r="L21" i="14"/>
  <c r="M21" i="14" s="1"/>
  <c r="N21" i="14" s="1"/>
  <c r="L23" i="14"/>
  <c r="M23" i="14" s="1"/>
  <c r="N23" i="14" s="1"/>
  <c r="L25" i="14"/>
  <c r="M25" i="14" s="1"/>
  <c r="N25" i="14" s="1"/>
  <c r="L27" i="14"/>
  <c r="M27" i="14" s="1"/>
  <c r="N27" i="14" s="1"/>
  <c r="L29" i="14"/>
  <c r="M29" i="14" s="1"/>
  <c r="N29" i="14" s="1"/>
  <c r="L31" i="14"/>
  <c r="M31" i="14" s="1"/>
  <c r="N31" i="14" s="1"/>
  <c r="L33" i="14"/>
  <c r="M33" i="14" s="1"/>
  <c r="N33" i="14" s="1"/>
  <c r="Q4" i="14"/>
  <c r="R4" i="14" s="1"/>
  <c r="S4" i="14" s="1"/>
  <c r="Q6" i="14"/>
  <c r="R6" i="14" s="1"/>
  <c r="S6" i="14" s="1"/>
  <c r="Q8" i="14"/>
  <c r="R8" i="14" s="1"/>
  <c r="S8" i="14" s="1"/>
  <c r="Q10" i="14"/>
  <c r="R10" i="14" s="1"/>
  <c r="S10" i="14" s="1"/>
  <c r="Q12" i="14"/>
  <c r="R12" i="14" s="1"/>
  <c r="S12" i="14" s="1"/>
  <c r="Q14" i="14"/>
  <c r="R14" i="14" s="1"/>
  <c r="S14" i="14" s="1"/>
  <c r="Q16" i="14"/>
  <c r="R16" i="14" s="1"/>
  <c r="S16" i="14" s="1"/>
  <c r="Q18" i="14"/>
  <c r="R18" i="14" s="1"/>
  <c r="S18" i="14" s="1"/>
  <c r="Q20" i="14"/>
  <c r="R20" i="14" s="1"/>
  <c r="S20" i="14" s="1"/>
  <c r="Q22" i="14"/>
  <c r="R22" i="14" s="1"/>
  <c r="S22" i="14" s="1"/>
  <c r="Q24" i="14"/>
  <c r="R24" i="14" s="1"/>
  <c r="S24" i="14" s="1"/>
  <c r="Q28" i="14"/>
  <c r="R28" i="14" s="1"/>
  <c r="S28" i="14" s="1"/>
  <c r="Q30" i="14"/>
  <c r="R30" i="14" s="1"/>
  <c r="S30" i="14" s="1"/>
  <c r="Q32" i="14"/>
  <c r="R32" i="14" s="1"/>
  <c r="S32" i="14" s="1"/>
  <c r="Q34" i="14"/>
  <c r="R34" i="14" s="1"/>
  <c r="S34" i="14" s="1"/>
  <c r="V3" i="14"/>
  <c r="W3" i="14" s="1"/>
  <c r="X3" i="14" s="1"/>
  <c r="V5" i="14"/>
  <c r="W5" i="14" s="1"/>
  <c r="X5" i="14" s="1"/>
  <c r="V7" i="14"/>
  <c r="W7" i="14" s="1"/>
  <c r="X7" i="14" s="1"/>
  <c r="V9" i="14"/>
  <c r="W9" i="14" s="1"/>
  <c r="X9" i="14" s="1"/>
  <c r="V11" i="14"/>
  <c r="W11" i="14" s="1"/>
  <c r="X11" i="14" s="1"/>
  <c r="V13" i="14"/>
  <c r="W13" i="14" s="1"/>
  <c r="X13" i="14" s="1"/>
  <c r="V15" i="14"/>
  <c r="W15" i="14" s="1"/>
  <c r="X15" i="14" s="1"/>
  <c r="V17" i="14"/>
  <c r="W17" i="14" s="1"/>
  <c r="X17" i="14" s="1"/>
  <c r="R34" i="11"/>
  <c r="S34" i="11" s="1"/>
  <c r="M34" i="11"/>
  <c r="N34" i="11" s="1"/>
  <c r="H34" i="11"/>
  <c r="I34" i="11" s="1"/>
  <c r="B34" i="11"/>
  <c r="C34" i="11" s="1"/>
  <c r="D34" i="11" s="1"/>
  <c r="R33" i="11"/>
  <c r="S33" i="11" s="1"/>
  <c r="M33" i="11"/>
  <c r="N33" i="11" s="1"/>
  <c r="H33" i="11"/>
  <c r="I33" i="11" s="1"/>
  <c r="B33" i="11"/>
  <c r="C33" i="11" s="1"/>
  <c r="D33" i="11" s="1"/>
  <c r="R32" i="11"/>
  <c r="S32" i="11" s="1"/>
  <c r="M32" i="11"/>
  <c r="N32" i="11" s="1"/>
  <c r="H32" i="11"/>
  <c r="I32" i="11" s="1"/>
  <c r="B32" i="11"/>
  <c r="C32" i="11" s="1"/>
  <c r="D32" i="11" s="1"/>
  <c r="R31" i="11"/>
  <c r="S31" i="11" s="1"/>
  <c r="M31" i="11"/>
  <c r="N31" i="11" s="1"/>
  <c r="H31" i="11"/>
  <c r="I31" i="11" s="1"/>
  <c r="B31" i="11"/>
  <c r="C31" i="11" s="1"/>
  <c r="D31" i="11" s="1"/>
  <c r="R30" i="11"/>
  <c r="S30" i="11" s="1"/>
  <c r="M30" i="11"/>
  <c r="N30" i="11" s="1"/>
  <c r="H30" i="11"/>
  <c r="I30" i="11" s="1"/>
  <c r="B30" i="11"/>
  <c r="C30" i="11" s="1"/>
  <c r="D30" i="11" s="1"/>
  <c r="R29" i="11"/>
  <c r="S29" i="11" s="1"/>
  <c r="M29" i="11"/>
  <c r="N29" i="11" s="1"/>
  <c r="H29" i="11"/>
  <c r="I29" i="11" s="1"/>
  <c r="B29" i="11"/>
  <c r="C29" i="11" s="1"/>
  <c r="D29" i="11" s="1"/>
  <c r="R28" i="11"/>
  <c r="S28" i="11" s="1"/>
  <c r="M28" i="11"/>
  <c r="N28" i="11" s="1"/>
  <c r="H28" i="11"/>
  <c r="I28" i="11" s="1"/>
  <c r="B28" i="11"/>
  <c r="C28" i="11" s="1"/>
  <c r="D28" i="11" s="1"/>
  <c r="R27" i="11"/>
  <c r="S27" i="11" s="1"/>
  <c r="M27" i="11"/>
  <c r="N27" i="11" s="1"/>
  <c r="H27" i="11"/>
  <c r="I27" i="11" s="1"/>
  <c r="B27" i="11"/>
  <c r="C27" i="11" s="1"/>
  <c r="D27" i="11" s="1"/>
  <c r="R26" i="11"/>
  <c r="S26" i="11" s="1"/>
  <c r="M26" i="11"/>
  <c r="N26" i="11" s="1"/>
  <c r="H26" i="11"/>
  <c r="I26" i="11" s="1"/>
  <c r="B26" i="11"/>
  <c r="C26" i="11" s="1"/>
  <c r="D26" i="11" s="1"/>
  <c r="R25" i="11"/>
  <c r="S25" i="11" s="1"/>
  <c r="M25" i="11"/>
  <c r="N25" i="11" s="1"/>
  <c r="H25" i="11"/>
  <c r="I25" i="11" s="1"/>
  <c r="B25" i="11"/>
  <c r="C25" i="11" s="1"/>
  <c r="D25" i="11" s="1"/>
  <c r="R24" i="11"/>
  <c r="S24" i="11" s="1"/>
  <c r="M24" i="11"/>
  <c r="N24" i="11" s="1"/>
  <c r="H24" i="11"/>
  <c r="I24" i="11" s="1"/>
  <c r="B24" i="11"/>
  <c r="C24" i="11" s="1"/>
  <c r="D24" i="11" s="1"/>
  <c r="R23" i="11"/>
  <c r="S23" i="11" s="1"/>
  <c r="M23" i="11"/>
  <c r="N23" i="11" s="1"/>
  <c r="H23" i="11"/>
  <c r="I23" i="11" s="1"/>
  <c r="B23" i="11"/>
  <c r="C23" i="11" s="1"/>
  <c r="D23" i="11" s="1"/>
  <c r="R22" i="11"/>
  <c r="S22" i="11" s="1"/>
  <c r="M22" i="11"/>
  <c r="N22" i="11" s="1"/>
  <c r="G22" i="11"/>
  <c r="H22" i="11" s="1"/>
  <c r="I22" i="11" s="1"/>
  <c r="B22" i="11"/>
  <c r="C22" i="11" s="1"/>
  <c r="D22" i="11" s="1"/>
  <c r="R21" i="11"/>
  <c r="S21" i="11" s="1"/>
  <c r="M21" i="11"/>
  <c r="N21" i="11" s="1"/>
  <c r="G21" i="11"/>
  <c r="H21" i="11" s="1"/>
  <c r="I21" i="11" s="1"/>
  <c r="B21" i="11"/>
  <c r="C21" i="11" s="1"/>
  <c r="D21" i="11" s="1"/>
  <c r="R20" i="11"/>
  <c r="S20" i="11" s="1"/>
  <c r="M20" i="11"/>
  <c r="N20" i="11" s="1"/>
  <c r="G20" i="11"/>
  <c r="H20" i="11" s="1"/>
  <c r="I20" i="11" s="1"/>
  <c r="B20" i="11"/>
  <c r="C20" i="11" s="1"/>
  <c r="D20" i="11" s="1"/>
  <c r="R19" i="11"/>
  <c r="S19" i="11" s="1"/>
  <c r="M19" i="11"/>
  <c r="N19" i="11" s="1"/>
  <c r="G19" i="11"/>
  <c r="H19" i="11" s="1"/>
  <c r="I19" i="11" s="1"/>
  <c r="B19" i="11"/>
  <c r="C19" i="11" s="1"/>
  <c r="D19" i="11" s="1"/>
  <c r="V18" i="11"/>
  <c r="W18" i="11" s="1"/>
  <c r="R18" i="11"/>
  <c r="S18" i="11" s="1"/>
  <c r="M18" i="11"/>
  <c r="N18" i="11" s="1"/>
  <c r="H18" i="11"/>
  <c r="I18" i="11" s="1"/>
  <c r="B18" i="11"/>
  <c r="C18" i="11" s="1"/>
  <c r="D18" i="11" s="1"/>
  <c r="V17" i="11"/>
  <c r="W17" i="11" s="1"/>
  <c r="R17" i="11"/>
  <c r="S17" i="11" s="1"/>
  <c r="M17" i="11"/>
  <c r="N17" i="11" s="1"/>
  <c r="H17" i="11"/>
  <c r="I17" i="11" s="1"/>
  <c r="B17" i="11"/>
  <c r="C17" i="11" s="1"/>
  <c r="D17" i="11" s="1"/>
  <c r="V16" i="11"/>
  <c r="W16" i="11" s="1"/>
  <c r="R16" i="11"/>
  <c r="S16" i="11" s="1"/>
  <c r="M16" i="11"/>
  <c r="N16" i="11" s="1"/>
  <c r="H16" i="11"/>
  <c r="I16" i="11" s="1"/>
  <c r="B16" i="11"/>
  <c r="C16" i="11" s="1"/>
  <c r="D16" i="11" s="1"/>
  <c r="V15" i="11"/>
  <c r="W15" i="11" s="1"/>
  <c r="R15" i="11"/>
  <c r="S15" i="11" s="1"/>
  <c r="M15" i="11"/>
  <c r="N15" i="11" s="1"/>
  <c r="H15" i="11"/>
  <c r="I15" i="11" s="1"/>
  <c r="B15" i="11"/>
  <c r="C15" i="11" s="1"/>
  <c r="D15" i="11" s="1"/>
  <c r="V14" i="11"/>
  <c r="W14" i="11" s="1"/>
  <c r="R14" i="11"/>
  <c r="S14" i="11" s="1"/>
  <c r="M14" i="11"/>
  <c r="N14" i="11" s="1"/>
  <c r="H14" i="11"/>
  <c r="I14" i="11" s="1"/>
  <c r="B14" i="11"/>
  <c r="C14" i="11" s="1"/>
  <c r="D14" i="11" s="1"/>
  <c r="V13" i="11"/>
  <c r="W13" i="11" s="1"/>
  <c r="R13" i="11"/>
  <c r="S13" i="11" s="1"/>
  <c r="M13" i="11"/>
  <c r="N13" i="11" s="1"/>
  <c r="G13" i="11"/>
  <c r="H13" i="11" s="1"/>
  <c r="I13" i="11" s="1"/>
  <c r="B13" i="11"/>
  <c r="C13" i="11" s="1"/>
  <c r="D13" i="11" s="1"/>
  <c r="V12" i="11"/>
  <c r="W12" i="11" s="1"/>
  <c r="R12" i="11"/>
  <c r="S12" i="11" s="1"/>
  <c r="M12" i="11"/>
  <c r="N12" i="11" s="1"/>
  <c r="G12" i="11"/>
  <c r="H12" i="11" s="1"/>
  <c r="I12" i="11" s="1"/>
  <c r="B12" i="11"/>
  <c r="C12" i="11" s="1"/>
  <c r="D12" i="11" s="1"/>
  <c r="V11" i="11"/>
  <c r="W11" i="11" s="1"/>
  <c r="R11" i="11"/>
  <c r="S11" i="11" s="1"/>
  <c r="M11" i="11"/>
  <c r="N11" i="11" s="1"/>
  <c r="G11" i="11"/>
  <c r="H11" i="11" s="1"/>
  <c r="I11" i="11" s="1"/>
  <c r="B11" i="11"/>
  <c r="C11" i="11" s="1"/>
  <c r="D11" i="11" s="1"/>
  <c r="V10" i="11"/>
  <c r="W10" i="11" s="1"/>
  <c r="R10" i="11"/>
  <c r="S10" i="11" s="1"/>
  <c r="M10" i="11"/>
  <c r="N10" i="11" s="1"/>
  <c r="G10" i="11"/>
  <c r="H10" i="11" s="1"/>
  <c r="I10" i="11" s="1"/>
  <c r="B10" i="11"/>
  <c r="C10" i="11" s="1"/>
  <c r="D10" i="11" s="1"/>
  <c r="V9" i="11"/>
  <c r="W9" i="11" s="1"/>
  <c r="R9" i="11"/>
  <c r="S9" i="11" s="1"/>
  <c r="M9" i="11"/>
  <c r="N9" i="11" s="1"/>
  <c r="G9" i="11"/>
  <c r="H9" i="11" s="1"/>
  <c r="I9" i="11" s="1"/>
  <c r="B9" i="11"/>
  <c r="C9" i="11" s="1"/>
  <c r="D9" i="11" s="1"/>
  <c r="V8" i="11"/>
  <c r="W8" i="11" s="1"/>
  <c r="R8" i="11"/>
  <c r="S8" i="11" s="1"/>
  <c r="M8" i="11"/>
  <c r="N8" i="11" s="1"/>
  <c r="G8" i="11"/>
  <c r="H8" i="11" s="1"/>
  <c r="I8" i="11" s="1"/>
  <c r="B8" i="11"/>
  <c r="C8" i="11" s="1"/>
  <c r="D8" i="11" s="1"/>
  <c r="V7" i="11"/>
  <c r="W7" i="11" s="1"/>
  <c r="R7" i="11"/>
  <c r="S7" i="11" s="1"/>
  <c r="M7" i="11"/>
  <c r="N7" i="11" s="1"/>
  <c r="G7" i="11"/>
  <c r="H7" i="11" s="1"/>
  <c r="I7" i="11" s="1"/>
  <c r="B7" i="11"/>
  <c r="C7" i="11" s="1"/>
  <c r="D7" i="11" s="1"/>
  <c r="V6" i="11"/>
  <c r="W6" i="11" s="1"/>
  <c r="R6" i="11"/>
  <c r="S6" i="11" s="1"/>
  <c r="M6" i="11"/>
  <c r="N6" i="11" s="1"/>
  <c r="G6" i="11"/>
  <c r="H6" i="11" s="1"/>
  <c r="I6" i="11" s="1"/>
  <c r="B6" i="11"/>
  <c r="C6" i="11" s="1"/>
  <c r="D6" i="11" s="1"/>
  <c r="V5" i="11"/>
  <c r="W5" i="11" s="1"/>
  <c r="R5" i="11"/>
  <c r="S5" i="11" s="1"/>
  <c r="M5" i="11"/>
  <c r="N5" i="11" s="1"/>
  <c r="G5" i="11"/>
  <c r="H5" i="11" s="1"/>
  <c r="I5" i="11" s="1"/>
  <c r="B5" i="11"/>
  <c r="C5" i="11" s="1"/>
  <c r="D5" i="11" s="1"/>
  <c r="V4" i="11"/>
  <c r="W4" i="11" s="1"/>
  <c r="R4" i="11"/>
  <c r="S4" i="11" s="1"/>
  <c r="M4" i="11"/>
  <c r="N4" i="11" s="1"/>
  <c r="G4" i="11"/>
  <c r="H4" i="11" s="1"/>
  <c r="I4" i="11" s="1"/>
  <c r="B4" i="11"/>
  <c r="C4" i="11" s="1"/>
  <c r="D4" i="11" s="1"/>
  <c r="V3" i="11"/>
  <c r="W3" i="11" s="1"/>
  <c r="R3" i="11"/>
  <c r="S3" i="11" s="1"/>
  <c r="M3" i="11"/>
  <c r="N3" i="11" s="1"/>
  <c r="G3" i="11"/>
  <c r="H3" i="11" s="1"/>
  <c r="I3" i="11" s="1"/>
  <c r="B3" i="11"/>
  <c r="C3" i="11" s="1"/>
  <c r="D3" i="11" s="1"/>
  <c r="V2" i="11"/>
  <c r="W2" i="11" s="1"/>
  <c r="R2" i="11"/>
  <c r="S2" i="11" s="1"/>
  <c r="M2" i="11"/>
  <c r="N2" i="11" s="1"/>
  <c r="G2" i="11"/>
  <c r="H2" i="11" s="1"/>
  <c r="I2" i="11" s="1"/>
  <c r="B2" i="11"/>
  <c r="C2" i="11" s="1"/>
  <c r="D2" i="11" s="1"/>
  <c r="AG12" i="7"/>
  <c r="AH12" i="7" s="1"/>
  <c r="AH11" i="7"/>
  <c r="AH10" i="7"/>
  <c r="AH9" i="7"/>
  <c r="AH8" i="7"/>
  <c r="AG7" i="7"/>
  <c r="AH7" i="7" s="1"/>
  <c r="AH6" i="7"/>
  <c r="AH5" i="7"/>
  <c r="AH4" i="7"/>
  <c r="AH3" i="7"/>
  <c r="AH2" i="7"/>
  <c r="Q34" i="7"/>
  <c r="R34" i="7" s="1"/>
  <c r="S34" i="7" s="1"/>
  <c r="L34" i="7"/>
  <c r="M34" i="7" s="1"/>
  <c r="N34" i="7" s="1"/>
  <c r="G34" i="7"/>
  <c r="H34" i="7" s="1"/>
  <c r="I34" i="7" s="1"/>
  <c r="B34" i="7"/>
  <c r="C34" i="7" s="1"/>
  <c r="D34" i="7" s="1"/>
  <c r="Q33" i="7"/>
  <c r="R33" i="7" s="1"/>
  <c r="S33" i="7" s="1"/>
  <c r="L33" i="7"/>
  <c r="M33" i="7" s="1"/>
  <c r="N33" i="7" s="1"/>
  <c r="G33" i="7"/>
  <c r="H33" i="7" s="1"/>
  <c r="I33" i="7" s="1"/>
  <c r="B33" i="7"/>
  <c r="C33" i="7" s="1"/>
  <c r="D33" i="7" s="1"/>
  <c r="Q32" i="7"/>
  <c r="R32" i="7" s="1"/>
  <c r="S32" i="7" s="1"/>
  <c r="L32" i="7"/>
  <c r="M32" i="7" s="1"/>
  <c r="N32" i="7" s="1"/>
  <c r="G32" i="7"/>
  <c r="H32" i="7" s="1"/>
  <c r="I32" i="7" s="1"/>
  <c r="B32" i="7"/>
  <c r="C32" i="7" s="1"/>
  <c r="D32" i="7" s="1"/>
  <c r="Q31" i="7"/>
  <c r="R31" i="7" s="1"/>
  <c r="S31" i="7" s="1"/>
  <c r="L31" i="7"/>
  <c r="M31" i="7" s="1"/>
  <c r="N31" i="7" s="1"/>
  <c r="G31" i="7"/>
  <c r="H31" i="7" s="1"/>
  <c r="I31" i="7" s="1"/>
  <c r="B31" i="7"/>
  <c r="C31" i="7" s="1"/>
  <c r="D31" i="7" s="1"/>
  <c r="Q30" i="7"/>
  <c r="R30" i="7" s="1"/>
  <c r="S30" i="7" s="1"/>
  <c r="L30" i="7"/>
  <c r="M30" i="7" s="1"/>
  <c r="N30" i="7" s="1"/>
  <c r="G30" i="7"/>
  <c r="H30" i="7" s="1"/>
  <c r="I30" i="7" s="1"/>
  <c r="B30" i="7"/>
  <c r="C30" i="7" s="1"/>
  <c r="D30" i="7" s="1"/>
  <c r="Q29" i="7"/>
  <c r="R29" i="7" s="1"/>
  <c r="S29" i="7" s="1"/>
  <c r="L29" i="7"/>
  <c r="M29" i="7" s="1"/>
  <c r="N29" i="7" s="1"/>
  <c r="G29" i="7"/>
  <c r="H29" i="7" s="1"/>
  <c r="I29" i="7" s="1"/>
  <c r="B29" i="7"/>
  <c r="C29" i="7" s="1"/>
  <c r="D29" i="7" s="1"/>
  <c r="Q28" i="7"/>
  <c r="R28" i="7" s="1"/>
  <c r="S28" i="7" s="1"/>
  <c r="L28" i="7"/>
  <c r="M28" i="7" s="1"/>
  <c r="N28" i="7" s="1"/>
  <c r="G28" i="7"/>
  <c r="H28" i="7" s="1"/>
  <c r="I28" i="7" s="1"/>
  <c r="B28" i="7"/>
  <c r="C28" i="7" s="1"/>
  <c r="D28" i="7" s="1"/>
  <c r="Q27" i="7"/>
  <c r="R27" i="7" s="1"/>
  <c r="S27" i="7" s="1"/>
  <c r="L27" i="7"/>
  <c r="M27" i="7" s="1"/>
  <c r="N27" i="7" s="1"/>
  <c r="G27" i="7"/>
  <c r="H27" i="7" s="1"/>
  <c r="I27" i="7" s="1"/>
  <c r="B27" i="7"/>
  <c r="C27" i="7" s="1"/>
  <c r="D27" i="7" s="1"/>
  <c r="Q26" i="7"/>
  <c r="R26" i="7" s="1"/>
  <c r="S26" i="7" s="1"/>
  <c r="L26" i="7"/>
  <c r="M26" i="7" s="1"/>
  <c r="N26" i="7" s="1"/>
  <c r="G26" i="7"/>
  <c r="H26" i="7" s="1"/>
  <c r="I26" i="7" s="1"/>
  <c r="B26" i="7"/>
  <c r="C26" i="7" s="1"/>
  <c r="D26" i="7" s="1"/>
  <c r="Q25" i="7"/>
  <c r="R25" i="7" s="1"/>
  <c r="S25" i="7" s="1"/>
  <c r="L25" i="7"/>
  <c r="M25" i="7" s="1"/>
  <c r="N25" i="7" s="1"/>
  <c r="G25" i="7"/>
  <c r="H25" i="7" s="1"/>
  <c r="I25" i="7" s="1"/>
  <c r="B25" i="7"/>
  <c r="C25" i="7" s="1"/>
  <c r="D25" i="7" s="1"/>
  <c r="Q24" i="7"/>
  <c r="R24" i="7" s="1"/>
  <c r="S24" i="7" s="1"/>
  <c r="L24" i="7"/>
  <c r="M24" i="7" s="1"/>
  <c r="N24" i="7" s="1"/>
  <c r="G24" i="7"/>
  <c r="H24" i="7" s="1"/>
  <c r="I24" i="7" s="1"/>
  <c r="B24" i="7"/>
  <c r="C24" i="7" s="1"/>
  <c r="D24" i="7" s="1"/>
  <c r="Q23" i="7"/>
  <c r="R23" i="7" s="1"/>
  <c r="S23" i="7" s="1"/>
  <c r="L23" i="7"/>
  <c r="M23" i="7" s="1"/>
  <c r="N23" i="7" s="1"/>
  <c r="G23" i="7"/>
  <c r="H23" i="7" s="1"/>
  <c r="I23" i="7" s="1"/>
  <c r="B23" i="7"/>
  <c r="C23" i="7" s="1"/>
  <c r="D23" i="7" s="1"/>
  <c r="Q22" i="7"/>
  <c r="R22" i="7" s="1"/>
  <c r="S22" i="7" s="1"/>
  <c r="L22" i="7"/>
  <c r="M22" i="7" s="1"/>
  <c r="N22" i="7" s="1"/>
  <c r="G22" i="7"/>
  <c r="H22" i="7" s="1"/>
  <c r="I22" i="7" s="1"/>
  <c r="B22" i="7"/>
  <c r="C22" i="7" s="1"/>
  <c r="D22" i="7" s="1"/>
  <c r="Q21" i="7"/>
  <c r="R21" i="7" s="1"/>
  <c r="S21" i="7" s="1"/>
  <c r="L21" i="7"/>
  <c r="M21" i="7" s="1"/>
  <c r="N21" i="7" s="1"/>
  <c r="G21" i="7"/>
  <c r="H21" i="7" s="1"/>
  <c r="I21" i="7" s="1"/>
  <c r="B21" i="7"/>
  <c r="C21" i="7" s="1"/>
  <c r="D21" i="7" s="1"/>
  <c r="Q20" i="7"/>
  <c r="R20" i="7" s="1"/>
  <c r="S20" i="7" s="1"/>
  <c r="L20" i="7"/>
  <c r="M20" i="7" s="1"/>
  <c r="N20" i="7" s="1"/>
  <c r="G20" i="7"/>
  <c r="H20" i="7" s="1"/>
  <c r="I20" i="7" s="1"/>
  <c r="B20" i="7"/>
  <c r="C20" i="7" s="1"/>
  <c r="D20" i="7" s="1"/>
  <c r="V19" i="7"/>
  <c r="W19" i="7" s="1"/>
  <c r="X19" i="7" s="1"/>
  <c r="Q19" i="7"/>
  <c r="R19" i="7" s="1"/>
  <c r="S19" i="7" s="1"/>
  <c r="L19" i="7"/>
  <c r="M19" i="7" s="1"/>
  <c r="N19" i="7" s="1"/>
  <c r="G19" i="7"/>
  <c r="H19" i="7" s="1"/>
  <c r="I19" i="7" s="1"/>
  <c r="B19" i="7"/>
  <c r="C19" i="7" s="1"/>
  <c r="D19" i="7" s="1"/>
  <c r="V18" i="7"/>
  <c r="W18" i="7" s="1"/>
  <c r="X18" i="7" s="1"/>
  <c r="Q18" i="7"/>
  <c r="R18" i="7" s="1"/>
  <c r="S18" i="7" s="1"/>
  <c r="L18" i="7"/>
  <c r="M18" i="7" s="1"/>
  <c r="N18" i="7" s="1"/>
  <c r="G18" i="7"/>
  <c r="H18" i="7" s="1"/>
  <c r="I18" i="7" s="1"/>
  <c r="B18" i="7"/>
  <c r="C18" i="7" s="1"/>
  <c r="D18" i="7" s="1"/>
  <c r="V17" i="7"/>
  <c r="W17" i="7" s="1"/>
  <c r="X17" i="7" s="1"/>
  <c r="Q17" i="7"/>
  <c r="R17" i="7" s="1"/>
  <c r="S17" i="7" s="1"/>
  <c r="L17" i="7"/>
  <c r="M17" i="7" s="1"/>
  <c r="N17" i="7" s="1"/>
  <c r="G17" i="7"/>
  <c r="H17" i="7" s="1"/>
  <c r="I17" i="7" s="1"/>
  <c r="B17" i="7"/>
  <c r="C17" i="7" s="1"/>
  <c r="D17" i="7" s="1"/>
  <c r="V16" i="7"/>
  <c r="W16" i="7" s="1"/>
  <c r="X16" i="7" s="1"/>
  <c r="Q16" i="7"/>
  <c r="R16" i="7" s="1"/>
  <c r="S16" i="7" s="1"/>
  <c r="L16" i="7"/>
  <c r="M16" i="7" s="1"/>
  <c r="N16" i="7" s="1"/>
  <c r="G16" i="7"/>
  <c r="H16" i="7" s="1"/>
  <c r="I16" i="7" s="1"/>
  <c r="B16" i="7"/>
  <c r="C16" i="7" s="1"/>
  <c r="D16" i="7" s="1"/>
  <c r="V15" i="7"/>
  <c r="W15" i="7" s="1"/>
  <c r="X15" i="7" s="1"/>
  <c r="Q15" i="7"/>
  <c r="R15" i="7" s="1"/>
  <c r="S15" i="7" s="1"/>
  <c r="L15" i="7"/>
  <c r="M15" i="7" s="1"/>
  <c r="N15" i="7" s="1"/>
  <c r="G15" i="7"/>
  <c r="H15" i="7" s="1"/>
  <c r="I15" i="7" s="1"/>
  <c r="B15" i="7"/>
  <c r="C15" i="7" s="1"/>
  <c r="D15" i="7" s="1"/>
  <c r="V14" i="7"/>
  <c r="W14" i="7" s="1"/>
  <c r="X14" i="7" s="1"/>
  <c r="Q14" i="7"/>
  <c r="R14" i="7" s="1"/>
  <c r="S14" i="7" s="1"/>
  <c r="L14" i="7"/>
  <c r="M14" i="7" s="1"/>
  <c r="N14" i="7" s="1"/>
  <c r="G14" i="7"/>
  <c r="H14" i="7" s="1"/>
  <c r="I14" i="7" s="1"/>
  <c r="B14" i="7"/>
  <c r="C14" i="7" s="1"/>
  <c r="D14" i="7" s="1"/>
  <c r="V13" i="7"/>
  <c r="W13" i="7" s="1"/>
  <c r="X13" i="7" s="1"/>
  <c r="Q13" i="7"/>
  <c r="R13" i="7" s="1"/>
  <c r="S13" i="7" s="1"/>
  <c r="L13" i="7"/>
  <c r="M13" i="7" s="1"/>
  <c r="N13" i="7" s="1"/>
  <c r="G13" i="7"/>
  <c r="H13" i="7" s="1"/>
  <c r="I13" i="7" s="1"/>
  <c r="B13" i="7"/>
  <c r="C13" i="7" s="1"/>
  <c r="D13" i="7" s="1"/>
  <c r="V12" i="7"/>
  <c r="W12" i="7" s="1"/>
  <c r="X12" i="7" s="1"/>
  <c r="Q12" i="7"/>
  <c r="R12" i="7" s="1"/>
  <c r="S12" i="7" s="1"/>
  <c r="L12" i="7"/>
  <c r="M12" i="7" s="1"/>
  <c r="N12" i="7" s="1"/>
  <c r="G12" i="7"/>
  <c r="H12" i="7" s="1"/>
  <c r="I12" i="7" s="1"/>
  <c r="B12" i="7"/>
  <c r="C12" i="7" s="1"/>
  <c r="D12" i="7" s="1"/>
  <c r="V11" i="7"/>
  <c r="W11" i="7" s="1"/>
  <c r="X11" i="7" s="1"/>
  <c r="Q11" i="7"/>
  <c r="R11" i="7" s="1"/>
  <c r="S11" i="7" s="1"/>
  <c r="L11" i="7"/>
  <c r="M11" i="7" s="1"/>
  <c r="N11" i="7" s="1"/>
  <c r="G11" i="7"/>
  <c r="H11" i="7" s="1"/>
  <c r="I11" i="7" s="1"/>
  <c r="B11" i="7"/>
  <c r="C11" i="7" s="1"/>
  <c r="D11" i="7" s="1"/>
  <c r="V10" i="7"/>
  <c r="W10" i="7" s="1"/>
  <c r="X10" i="7" s="1"/>
  <c r="Q10" i="7"/>
  <c r="R10" i="7" s="1"/>
  <c r="S10" i="7" s="1"/>
  <c r="L10" i="7"/>
  <c r="M10" i="7" s="1"/>
  <c r="N10" i="7" s="1"/>
  <c r="G10" i="7"/>
  <c r="H10" i="7" s="1"/>
  <c r="I10" i="7" s="1"/>
  <c r="B10" i="7"/>
  <c r="C10" i="7" s="1"/>
  <c r="D10" i="7" s="1"/>
  <c r="V9" i="7"/>
  <c r="W9" i="7" s="1"/>
  <c r="X9" i="7" s="1"/>
  <c r="Q9" i="7"/>
  <c r="R9" i="7" s="1"/>
  <c r="S9" i="7" s="1"/>
  <c r="L9" i="7"/>
  <c r="M9" i="7" s="1"/>
  <c r="N9" i="7" s="1"/>
  <c r="G9" i="7"/>
  <c r="H9" i="7" s="1"/>
  <c r="I9" i="7" s="1"/>
  <c r="B9" i="7"/>
  <c r="C9" i="7" s="1"/>
  <c r="D9" i="7" s="1"/>
  <c r="V8" i="7"/>
  <c r="W8" i="7" s="1"/>
  <c r="X8" i="7" s="1"/>
  <c r="Q8" i="7"/>
  <c r="R8" i="7" s="1"/>
  <c r="S8" i="7" s="1"/>
  <c r="L8" i="7"/>
  <c r="M8" i="7" s="1"/>
  <c r="N8" i="7" s="1"/>
  <c r="G8" i="7"/>
  <c r="H8" i="7" s="1"/>
  <c r="I8" i="7" s="1"/>
  <c r="B8" i="7"/>
  <c r="C8" i="7" s="1"/>
  <c r="D8" i="7" s="1"/>
  <c r="V7" i="7"/>
  <c r="W7" i="7" s="1"/>
  <c r="X7" i="7" s="1"/>
  <c r="Q7" i="7"/>
  <c r="R7" i="7" s="1"/>
  <c r="S7" i="7" s="1"/>
  <c r="L7" i="7"/>
  <c r="M7" i="7" s="1"/>
  <c r="N7" i="7" s="1"/>
  <c r="G7" i="7"/>
  <c r="H7" i="7" s="1"/>
  <c r="I7" i="7" s="1"/>
  <c r="B7" i="7"/>
  <c r="C7" i="7" s="1"/>
  <c r="D7" i="7" s="1"/>
  <c r="V6" i="7"/>
  <c r="W6" i="7" s="1"/>
  <c r="X6" i="7" s="1"/>
  <c r="Q6" i="7"/>
  <c r="R6" i="7" s="1"/>
  <c r="S6" i="7" s="1"/>
  <c r="L6" i="7"/>
  <c r="M6" i="7" s="1"/>
  <c r="N6" i="7" s="1"/>
  <c r="G6" i="7"/>
  <c r="H6" i="7" s="1"/>
  <c r="I6" i="7" s="1"/>
  <c r="B6" i="7"/>
  <c r="C6" i="7" s="1"/>
  <c r="D6" i="7" s="1"/>
  <c r="V5" i="7"/>
  <c r="W5" i="7" s="1"/>
  <c r="X5" i="7" s="1"/>
  <c r="Q5" i="7"/>
  <c r="R5" i="7" s="1"/>
  <c r="S5" i="7" s="1"/>
  <c r="L5" i="7"/>
  <c r="M5" i="7" s="1"/>
  <c r="N5" i="7" s="1"/>
  <c r="G5" i="7"/>
  <c r="H5" i="7" s="1"/>
  <c r="I5" i="7" s="1"/>
  <c r="B5" i="7"/>
  <c r="C5" i="7" s="1"/>
  <c r="D5" i="7" s="1"/>
  <c r="V4" i="7"/>
  <c r="W4" i="7" s="1"/>
  <c r="X4" i="7" s="1"/>
  <c r="Q4" i="7"/>
  <c r="R4" i="7" s="1"/>
  <c r="S4" i="7" s="1"/>
  <c r="L4" i="7"/>
  <c r="M4" i="7" s="1"/>
  <c r="N4" i="7" s="1"/>
  <c r="G4" i="7"/>
  <c r="H4" i="7" s="1"/>
  <c r="I4" i="7" s="1"/>
  <c r="B4" i="7"/>
  <c r="C4" i="7" s="1"/>
  <c r="D4" i="7" s="1"/>
  <c r="V3" i="7"/>
  <c r="W3" i="7" s="1"/>
  <c r="X3" i="7" s="1"/>
  <c r="Q3" i="7"/>
  <c r="R3" i="7" s="1"/>
  <c r="S3" i="7" s="1"/>
  <c r="L3" i="7"/>
  <c r="M3" i="7" s="1"/>
  <c r="N3" i="7" s="1"/>
  <c r="G3" i="7"/>
  <c r="H3" i="7" s="1"/>
  <c r="I3" i="7" s="1"/>
  <c r="B3" i="7"/>
  <c r="C3" i="7" s="1"/>
  <c r="D3" i="7" s="1"/>
  <c r="W2" i="7"/>
  <c r="X2" i="7" s="1"/>
  <c r="V2" i="7"/>
  <c r="R2" i="7"/>
  <c r="S2" i="7" s="1"/>
  <c r="L2" i="7"/>
  <c r="M2" i="7" s="1"/>
  <c r="N2" i="7" s="1"/>
  <c r="G2" i="7"/>
  <c r="H2" i="7" s="1"/>
  <c r="I2" i="7" s="1"/>
  <c r="B2" i="7"/>
  <c r="C2" i="7" s="1"/>
  <c r="D2" i="7" s="1"/>
  <c r="L9" i="14" l="1"/>
  <c r="M9" i="14" s="1"/>
  <c r="N9" i="14" s="1"/>
  <c r="L7" i="14"/>
  <c r="M7" i="14" s="1"/>
  <c r="N7" i="14" s="1"/>
  <c r="L5" i="14"/>
  <c r="M5" i="14" s="1"/>
  <c r="N5" i="14" s="1"/>
  <c r="L3" i="14"/>
  <c r="M3" i="14" s="1"/>
  <c r="N3" i="14" s="1"/>
  <c r="G34" i="14"/>
  <c r="H34" i="14" s="1"/>
  <c r="I34" i="14" s="1"/>
  <c r="L10" i="14"/>
  <c r="M10" i="14" s="1"/>
  <c r="N10" i="14" s="1"/>
  <c r="L8" i="14"/>
  <c r="M8" i="14" s="1"/>
  <c r="N8" i="14" s="1"/>
  <c r="L6" i="14"/>
  <c r="M6" i="14" s="1"/>
  <c r="N6" i="14" s="1"/>
  <c r="L4" i="14"/>
  <c r="M4" i="14" s="1"/>
  <c r="N4" i="14" s="1"/>
  <c r="L2" i="14"/>
  <c r="M2" i="14" s="1"/>
  <c r="N2" i="14" s="1"/>
  <c r="AE8" i="14"/>
</calcChain>
</file>

<file path=xl/sharedStrings.xml><?xml version="1.0" encoding="utf-8"?>
<sst xmlns="http://schemas.openxmlformats.org/spreadsheetml/2006/main" count="92" uniqueCount="14">
  <si>
    <t>Affiliation Student Ranges</t>
  </si>
  <si>
    <t>Program Affiliation Fee</t>
  </si>
  <si>
    <t xml:space="preserve">Number of Students </t>
  </si>
  <si>
    <t>Total Cost Savings for Chapter</t>
  </si>
  <si>
    <t>Fee per Student (using high range number)</t>
  </si>
  <si>
    <t xml:space="preserve">Fee per Student </t>
  </si>
  <si>
    <t>State Fee</t>
  </si>
  <si>
    <t>National Fee</t>
  </si>
  <si>
    <t>TOTAL FEE</t>
  </si>
  <si>
    <t>Toatl Fee</t>
  </si>
  <si>
    <t>$65 Chapter Dues</t>
  </si>
  <si>
    <t>TOTAL COST FOR CHAPTER</t>
  </si>
  <si>
    <t>State Fee Schedule 2020-2021</t>
  </si>
  <si>
    <t>National Fee Schedule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</si>
</sst>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/>
    <xf numFmtId="44" fontId="3" fillId="0" borderId="1" xfId="1" applyFont="1" applyBorder="1"/>
    <xf numFmtId="44" fontId="3" fillId="0" borderId="1" xfId="0" applyNumberFormat="1" applyFont="1" applyBorder="1"/>
    <xf numFmtId="44" fontId="2" fillId="0" borderId="1" xfId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44" fontId="3" fillId="0" borderId="0" xfId="0" applyNumberFormat="1" applyFont="1" applyBorder="1"/>
    <xf numFmtId="0" fontId="3" fillId="0" borderId="0" xfId="0" applyFont="1" applyBorder="1"/>
    <xf numFmtId="44" fontId="3" fillId="0" borderId="0" xfId="1" applyFont="1" applyBorder="1"/>
    <xf numFmtId="0" fontId="3" fillId="0" borderId="1" xfId="0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vertical="center" textRotation="90" wrapText="1"/>
    </xf>
    <xf numFmtId="0" fontId="2" fillId="0" borderId="0" xfId="0" applyFont="1" applyBorder="1" applyAlignment="1">
      <alignment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44" fontId="3" fillId="0" borderId="4" xfId="0" applyNumberFormat="1" applyFont="1" applyBorder="1"/>
    <xf numFmtId="0" fontId="2" fillId="0" borderId="5" xfId="0" applyFont="1" applyBorder="1" applyAlignment="1">
      <alignment horizontal="center" vertical="center" textRotation="90" wrapText="1"/>
    </xf>
    <xf numFmtId="0" fontId="3" fillId="0" borderId="5" xfId="0" applyFont="1" applyBorder="1"/>
    <xf numFmtId="0" fontId="2" fillId="0" borderId="1" xfId="0" applyFont="1" applyBorder="1" applyAlignment="1">
      <alignment horizontal="center" vertical="center" textRotation="90" wrapText="1"/>
    </xf>
    <xf numFmtId="44" fontId="2" fillId="0" borderId="0" xfId="1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vertical="center" wrapText="1"/>
    </xf>
    <xf numFmtId="44" fontId="3" fillId="0" borderId="0" xfId="1" applyFont="1" applyBorder="1" applyAlignment="1">
      <alignment vertical="center" wrapText="1"/>
    </xf>
    <xf numFmtId="44" fontId="3" fillId="0" borderId="0" xfId="0" applyNumberFormat="1" applyFont="1"/>
    <xf numFmtId="44" fontId="0" fillId="0" borderId="0" xfId="0" applyNumberFormat="1"/>
    <xf numFmtId="44" fontId="2" fillId="0" borderId="1" xfId="1" applyFont="1" applyFill="1" applyBorder="1" applyAlignment="1">
      <alignment horizontal="center" vertical="center" textRotation="90" wrapText="1"/>
    </xf>
    <xf numFmtId="44" fontId="3" fillId="0" borderId="1" xfId="1" applyNumberFormat="1" applyFont="1" applyFill="1" applyBorder="1" applyAlignment="1">
      <alignment vertical="center" wrapText="1"/>
    </xf>
    <xf numFmtId="4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7" xfId="0" applyFont="1" applyBorder="1"/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O1" sqref="O1"/>
    </sheetView>
  </sheetViews>
  <sheetFormatPr defaultRowHeight="14.4" x14ac:dyDescent="0.3"/>
  <cols>
    <col min="1" max="2" width="4.6640625" customWidth="1"/>
    <col min="4" max="4" width="7.5546875" customWidth="1"/>
    <col min="5" max="5" width="6.109375" customWidth="1"/>
    <col min="6" max="7" width="4.6640625" customWidth="1"/>
    <col min="9" max="9" width="7.6640625" customWidth="1"/>
    <col min="10" max="10" width="3" customWidth="1"/>
    <col min="11" max="12" width="4.6640625" customWidth="1"/>
    <col min="14" max="14" width="7.88671875" customWidth="1"/>
  </cols>
  <sheetData>
    <row r="1" spans="1:14" x14ac:dyDescent="0.3">
      <c r="A1" s="38" t="s">
        <v>12</v>
      </c>
      <c r="B1" s="38"/>
      <c r="C1" s="38"/>
      <c r="D1" s="38"/>
      <c r="F1" s="39" t="s">
        <v>13</v>
      </c>
      <c r="G1" s="39"/>
      <c r="H1" s="39"/>
      <c r="I1" s="39"/>
      <c r="J1" s="39"/>
      <c r="K1" s="39"/>
      <c r="L1" s="39"/>
      <c r="M1" s="39"/>
      <c r="N1" s="39"/>
    </row>
    <row r="2" spans="1:14" ht="59.4" x14ac:dyDescent="0.3">
      <c r="A2" s="37" t="s">
        <v>0</v>
      </c>
      <c r="B2" s="37"/>
      <c r="C2" s="6" t="s">
        <v>1</v>
      </c>
      <c r="D2" s="21" t="s">
        <v>4</v>
      </c>
      <c r="F2" s="37" t="s">
        <v>0</v>
      </c>
      <c r="G2" s="37"/>
      <c r="H2" s="6" t="s">
        <v>1</v>
      </c>
      <c r="I2" s="21" t="s">
        <v>4</v>
      </c>
      <c r="K2" s="37" t="s">
        <v>0</v>
      </c>
      <c r="L2" s="37"/>
      <c r="M2" s="6" t="s">
        <v>1</v>
      </c>
      <c r="N2" s="21" t="s">
        <v>4</v>
      </c>
    </row>
    <row r="3" spans="1:14" x14ac:dyDescent="0.3">
      <c r="A3" s="11">
        <v>1</v>
      </c>
      <c r="B3" s="11">
        <v>25</v>
      </c>
      <c r="C3" s="12">
        <v>185</v>
      </c>
      <c r="D3" s="12">
        <f>C3/B3</f>
        <v>7.4</v>
      </c>
      <c r="F3" s="3">
        <v>1</v>
      </c>
      <c r="G3" s="3">
        <v>25</v>
      </c>
      <c r="H3" s="4">
        <v>150</v>
      </c>
      <c r="I3" s="5">
        <f>H3/G3</f>
        <v>6</v>
      </c>
      <c r="K3" s="3">
        <v>501</v>
      </c>
      <c r="L3" s="3">
        <v>525</v>
      </c>
      <c r="M3" s="4">
        <v>2710</v>
      </c>
      <c r="N3" s="5">
        <f t="shared" ref="N3:N22" si="0">M3/L3</f>
        <v>5.1619047619047622</v>
      </c>
    </row>
    <row r="4" spans="1:14" x14ac:dyDescent="0.3">
      <c r="A4" s="11">
        <v>26</v>
      </c>
      <c r="B4" s="11">
        <v>35</v>
      </c>
      <c r="C4" s="12">
        <v>255</v>
      </c>
      <c r="D4" s="12">
        <f t="shared" ref="D4:D21" si="1">C4/B4</f>
        <v>7.2857142857142856</v>
      </c>
      <c r="F4" s="3">
        <v>26</v>
      </c>
      <c r="G4" s="3">
        <v>35</v>
      </c>
      <c r="H4" s="4">
        <v>210</v>
      </c>
      <c r="I4" s="5">
        <f t="shared" ref="I4:I20" si="2">H4/G4</f>
        <v>6</v>
      </c>
      <c r="K4" s="3">
        <v>526</v>
      </c>
      <c r="L4" s="3">
        <v>550</v>
      </c>
      <c r="M4" s="4">
        <v>2830</v>
      </c>
      <c r="N4" s="5">
        <f t="shared" si="0"/>
        <v>5.1454545454545455</v>
      </c>
    </row>
    <row r="5" spans="1:14" x14ac:dyDescent="0.3">
      <c r="A5" s="11">
        <v>36</v>
      </c>
      <c r="B5" s="11">
        <v>45</v>
      </c>
      <c r="C5" s="12">
        <v>325</v>
      </c>
      <c r="D5" s="12">
        <f t="shared" si="1"/>
        <v>7.2222222222222223</v>
      </c>
      <c r="F5" s="3">
        <v>36</v>
      </c>
      <c r="G5" s="3">
        <v>50</v>
      </c>
      <c r="H5" s="4">
        <v>285</v>
      </c>
      <c r="I5" s="5">
        <f t="shared" si="2"/>
        <v>5.7</v>
      </c>
      <c r="K5" s="3">
        <v>551</v>
      </c>
      <c r="L5" s="3">
        <v>575</v>
      </c>
      <c r="M5" s="4">
        <v>2960</v>
      </c>
      <c r="N5" s="5">
        <f t="shared" si="0"/>
        <v>5.1478260869565213</v>
      </c>
    </row>
    <row r="6" spans="1:14" x14ac:dyDescent="0.3">
      <c r="A6" s="11">
        <v>46</v>
      </c>
      <c r="B6" s="11">
        <v>55</v>
      </c>
      <c r="C6" s="12">
        <v>395</v>
      </c>
      <c r="D6" s="12">
        <f t="shared" si="1"/>
        <v>7.1818181818181817</v>
      </c>
      <c r="F6" s="3">
        <v>51</v>
      </c>
      <c r="G6" s="3">
        <v>75</v>
      </c>
      <c r="H6" s="4">
        <v>405</v>
      </c>
      <c r="I6" s="5">
        <f t="shared" si="2"/>
        <v>5.4</v>
      </c>
      <c r="K6" s="3">
        <v>576</v>
      </c>
      <c r="L6" s="3">
        <v>600</v>
      </c>
      <c r="M6" s="4">
        <v>3090</v>
      </c>
      <c r="N6" s="5">
        <f t="shared" si="0"/>
        <v>5.15</v>
      </c>
    </row>
    <row r="7" spans="1:14" x14ac:dyDescent="0.3">
      <c r="A7" s="11">
        <v>56</v>
      </c>
      <c r="B7" s="11">
        <v>65</v>
      </c>
      <c r="C7" s="12">
        <v>460</v>
      </c>
      <c r="D7" s="12">
        <f t="shared" si="1"/>
        <v>7.0769230769230766</v>
      </c>
      <c r="F7" s="3">
        <v>76</v>
      </c>
      <c r="G7" s="3">
        <v>100</v>
      </c>
      <c r="H7" s="4">
        <v>540</v>
      </c>
      <c r="I7" s="5">
        <f t="shared" si="2"/>
        <v>5.4</v>
      </c>
      <c r="K7" s="3">
        <v>601</v>
      </c>
      <c r="L7" s="3">
        <v>625</v>
      </c>
      <c r="M7" s="4">
        <v>3210</v>
      </c>
      <c r="N7" s="5">
        <f t="shared" si="0"/>
        <v>5.1360000000000001</v>
      </c>
    </row>
    <row r="8" spans="1:14" x14ac:dyDescent="0.3">
      <c r="A8" s="11">
        <v>66</v>
      </c>
      <c r="B8" s="11">
        <v>75</v>
      </c>
      <c r="C8" s="12">
        <f>B8*7</f>
        <v>525</v>
      </c>
      <c r="D8" s="12">
        <f t="shared" si="1"/>
        <v>7</v>
      </c>
      <c r="F8" s="3">
        <v>101</v>
      </c>
      <c r="G8" s="3">
        <v>125</v>
      </c>
      <c r="H8" s="4">
        <v>675</v>
      </c>
      <c r="I8" s="5">
        <f t="shared" si="2"/>
        <v>5.4</v>
      </c>
      <c r="K8" s="3">
        <v>626</v>
      </c>
      <c r="L8" s="3">
        <v>650</v>
      </c>
      <c r="M8" s="4">
        <v>3340</v>
      </c>
      <c r="N8" s="5">
        <f t="shared" si="0"/>
        <v>5.1384615384615389</v>
      </c>
    </row>
    <row r="9" spans="1:14" x14ac:dyDescent="0.3">
      <c r="A9" s="11">
        <v>76</v>
      </c>
      <c r="B9" s="11">
        <v>100</v>
      </c>
      <c r="C9" s="12">
        <v>690</v>
      </c>
      <c r="D9" s="12">
        <f t="shared" si="1"/>
        <v>6.9</v>
      </c>
      <c r="F9" s="3">
        <v>126</v>
      </c>
      <c r="G9" s="3">
        <v>150</v>
      </c>
      <c r="H9" s="4">
        <v>805</v>
      </c>
      <c r="I9" s="5">
        <f t="shared" si="2"/>
        <v>5.3666666666666663</v>
      </c>
      <c r="K9" s="3">
        <v>651</v>
      </c>
      <c r="L9" s="3">
        <v>675</v>
      </c>
      <c r="M9" s="4">
        <v>3460</v>
      </c>
      <c r="N9" s="5">
        <f t="shared" si="0"/>
        <v>5.1259259259259258</v>
      </c>
    </row>
    <row r="10" spans="1:14" x14ac:dyDescent="0.3">
      <c r="A10" s="11">
        <v>101</v>
      </c>
      <c r="B10" s="11">
        <v>125</v>
      </c>
      <c r="C10" s="12">
        <v>850</v>
      </c>
      <c r="D10" s="12">
        <f t="shared" si="1"/>
        <v>6.8</v>
      </c>
      <c r="F10" s="3">
        <v>151</v>
      </c>
      <c r="G10" s="3">
        <v>175</v>
      </c>
      <c r="H10" s="4">
        <v>935</v>
      </c>
      <c r="I10" s="5">
        <f t="shared" si="2"/>
        <v>5.3428571428571425</v>
      </c>
      <c r="K10" s="3">
        <v>676</v>
      </c>
      <c r="L10" s="3">
        <v>700</v>
      </c>
      <c r="M10" s="4">
        <v>3590</v>
      </c>
      <c r="N10" s="5">
        <f t="shared" si="0"/>
        <v>5.128571428571429</v>
      </c>
    </row>
    <row r="11" spans="1:14" x14ac:dyDescent="0.3">
      <c r="A11" s="11">
        <v>126</v>
      </c>
      <c r="B11" s="11">
        <v>150</v>
      </c>
      <c r="C11" s="12">
        <v>1010</v>
      </c>
      <c r="D11" s="12">
        <f t="shared" si="1"/>
        <v>6.7333333333333334</v>
      </c>
      <c r="F11" s="3">
        <v>176</v>
      </c>
      <c r="G11" s="3">
        <v>200</v>
      </c>
      <c r="H11" s="4">
        <v>1065</v>
      </c>
      <c r="I11" s="5">
        <f t="shared" si="2"/>
        <v>5.3250000000000002</v>
      </c>
      <c r="K11" s="3">
        <v>701</v>
      </c>
      <c r="L11" s="3">
        <v>725</v>
      </c>
      <c r="M11" s="4">
        <v>3720</v>
      </c>
      <c r="N11" s="5">
        <f t="shared" si="0"/>
        <v>5.1310344827586203</v>
      </c>
    </row>
    <row r="12" spans="1:14" x14ac:dyDescent="0.3">
      <c r="A12" s="11">
        <v>151</v>
      </c>
      <c r="B12" s="11">
        <v>175</v>
      </c>
      <c r="C12" s="12">
        <v>1180</v>
      </c>
      <c r="D12" s="12">
        <f t="shared" si="1"/>
        <v>6.7428571428571429</v>
      </c>
      <c r="F12" s="3">
        <v>201</v>
      </c>
      <c r="G12" s="3">
        <v>225</v>
      </c>
      <c r="H12" s="4">
        <v>1200</v>
      </c>
      <c r="I12" s="5">
        <f t="shared" si="2"/>
        <v>5.333333333333333</v>
      </c>
      <c r="K12" s="3">
        <v>726</v>
      </c>
      <c r="L12" s="3">
        <v>750</v>
      </c>
      <c r="M12" s="4">
        <v>3840</v>
      </c>
      <c r="N12" s="5">
        <f t="shared" si="0"/>
        <v>5.12</v>
      </c>
    </row>
    <row r="13" spans="1:14" x14ac:dyDescent="0.3">
      <c r="A13" s="11">
        <v>176</v>
      </c>
      <c r="B13" s="11">
        <v>200</v>
      </c>
      <c r="C13" s="12">
        <f>B13*6.65</f>
        <v>1330</v>
      </c>
      <c r="D13" s="12">
        <f t="shared" si="1"/>
        <v>6.65</v>
      </c>
      <c r="F13" s="3">
        <v>226</v>
      </c>
      <c r="G13" s="3">
        <v>250</v>
      </c>
      <c r="H13" s="4">
        <v>1325</v>
      </c>
      <c r="I13" s="5">
        <f t="shared" si="2"/>
        <v>5.3</v>
      </c>
      <c r="K13" s="3">
        <v>751</v>
      </c>
      <c r="L13" s="3">
        <v>775</v>
      </c>
      <c r="M13" s="4">
        <v>3960</v>
      </c>
      <c r="N13" s="5">
        <f t="shared" si="0"/>
        <v>5.1096774193548384</v>
      </c>
    </row>
    <row r="14" spans="1:14" x14ac:dyDescent="0.3">
      <c r="A14" s="34">
        <v>201</v>
      </c>
      <c r="B14" s="34">
        <v>225</v>
      </c>
      <c r="C14" s="12">
        <v>1470</v>
      </c>
      <c r="D14" s="12">
        <f t="shared" si="1"/>
        <v>6.5333333333333332</v>
      </c>
      <c r="F14" s="3">
        <v>251</v>
      </c>
      <c r="G14" s="3">
        <v>275</v>
      </c>
      <c r="H14" s="4">
        <v>1450</v>
      </c>
      <c r="I14" s="5">
        <f t="shared" si="2"/>
        <v>5.2727272727272725</v>
      </c>
      <c r="K14" s="3">
        <v>776</v>
      </c>
      <c r="L14" s="3">
        <v>800</v>
      </c>
      <c r="M14" s="4">
        <v>4090</v>
      </c>
      <c r="N14" s="5">
        <f t="shared" si="0"/>
        <v>5.1124999999999998</v>
      </c>
    </row>
    <row r="15" spans="1:14" x14ac:dyDescent="0.3">
      <c r="A15" s="34">
        <v>226</v>
      </c>
      <c r="B15" s="34">
        <v>250</v>
      </c>
      <c r="C15" s="12">
        <v>1600</v>
      </c>
      <c r="D15" s="12">
        <f t="shared" si="1"/>
        <v>6.4</v>
      </c>
      <c r="F15" s="3">
        <v>276</v>
      </c>
      <c r="G15" s="3">
        <v>300</v>
      </c>
      <c r="H15" s="4">
        <v>1575</v>
      </c>
      <c r="I15" s="5">
        <f t="shared" si="2"/>
        <v>5.25</v>
      </c>
      <c r="K15" s="3">
        <v>801</v>
      </c>
      <c r="L15" s="3">
        <v>825</v>
      </c>
      <c r="M15" s="4">
        <v>4210</v>
      </c>
      <c r="N15" s="5">
        <f t="shared" si="0"/>
        <v>5.1030303030303035</v>
      </c>
    </row>
    <row r="16" spans="1:14" x14ac:dyDescent="0.3">
      <c r="A16" s="34">
        <v>251</v>
      </c>
      <c r="B16" s="34">
        <v>275</v>
      </c>
      <c r="C16" s="12">
        <v>1740</v>
      </c>
      <c r="D16" s="12">
        <f t="shared" si="1"/>
        <v>6.3272727272727272</v>
      </c>
      <c r="F16" s="3">
        <v>301</v>
      </c>
      <c r="G16" s="3">
        <v>325</v>
      </c>
      <c r="H16" s="4">
        <v>1700</v>
      </c>
      <c r="I16" s="5">
        <f t="shared" si="2"/>
        <v>5.2307692307692308</v>
      </c>
      <c r="K16" s="3">
        <v>826</v>
      </c>
      <c r="L16" s="3">
        <v>850</v>
      </c>
      <c r="M16" s="4">
        <v>4330</v>
      </c>
      <c r="N16" s="5">
        <f t="shared" si="0"/>
        <v>5.0941176470588232</v>
      </c>
    </row>
    <row r="17" spans="1:14" x14ac:dyDescent="0.3">
      <c r="A17" s="34">
        <v>276</v>
      </c>
      <c r="B17" s="34">
        <v>300</v>
      </c>
      <c r="C17" s="12">
        <v>1890</v>
      </c>
      <c r="D17" s="12">
        <f t="shared" si="1"/>
        <v>6.3</v>
      </c>
      <c r="F17" s="3">
        <v>326</v>
      </c>
      <c r="G17" s="3">
        <v>350</v>
      </c>
      <c r="H17" s="4">
        <v>1830</v>
      </c>
      <c r="I17" s="5">
        <f t="shared" si="2"/>
        <v>5.2285714285714286</v>
      </c>
      <c r="K17" s="3">
        <v>851</v>
      </c>
      <c r="L17" s="3">
        <v>875</v>
      </c>
      <c r="M17" s="4">
        <v>4450</v>
      </c>
      <c r="N17" s="5">
        <f t="shared" si="0"/>
        <v>5.0857142857142854</v>
      </c>
    </row>
    <row r="18" spans="1:14" x14ac:dyDescent="0.3">
      <c r="A18" s="34">
        <v>301</v>
      </c>
      <c r="B18" s="34">
        <v>325</v>
      </c>
      <c r="C18" s="12">
        <v>2030</v>
      </c>
      <c r="D18" s="12">
        <f t="shared" si="1"/>
        <v>6.2461538461538462</v>
      </c>
      <c r="F18" s="3">
        <v>351</v>
      </c>
      <c r="G18" s="3">
        <v>375</v>
      </c>
      <c r="H18" s="4">
        <v>1950</v>
      </c>
      <c r="I18" s="5">
        <f t="shared" si="2"/>
        <v>5.2</v>
      </c>
      <c r="K18" s="3">
        <v>876</v>
      </c>
      <c r="L18" s="3">
        <v>900</v>
      </c>
      <c r="M18" s="4">
        <v>4580</v>
      </c>
      <c r="N18" s="5">
        <f t="shared" si="0"/>
        <v>5.0888888888888886</v>
      </c>
    </row>
    <row r="19" spans="1:14" x14ac:dyDescent="0.3">
      <c r="A19" s="34">
        <v>326</v>
      </c>
      <c r="B19" s="34">
        <v>350</v>
      </c>
      <c r="C19" s="12">
        <v>2150</v>
      </c>
      <c r="D19" s="12">
        <f t="shared" si="1"/>
        <v>6.1428571428571432</v>
      </c>
      <c r="F19" s="3">
        <v>376</v>
      </c>
      <c r="G19" s="3">
        <v>400</v>
      </c>
      <c r="H19" s="4">
        <v>2080</v>
      </c>
      <c r="I19" s="5">
        <f t="shared" si="2"/>
        <v>5.2</v>
      </c>
      <c r="K19" s="3">
        <v>901</v>
      </c>
      <c r="L19" s="3">
        <v>925</v>
      </c>
      <c r="M19" s="4">
        <v>4700</v>
      </c>
      <c r="N19" s="5">
        <f t="shared" si="0"/>
        <v>5.0810810810810807</v>
      </c>
    </row>
    <row r="20" spans="1:14" x14ac:dyDescent="0.3">
      <c r="A20" s="34">
        <v>351</v>
      </c>
      <c r="B20" s="34">
        <v>375</v>
      </c>
      <c r="C20" s="12">
        <v>2290</v>
      </c>
      <c r="D20" s="12">
        <f t="shared" si="1"/>
        <v>6.1066666666666665</v>
      </c>
      <c r="F20" s="3">
        <v>401</v>
      </c>
      <c r="G20" s="3">
        <v>425</v>
      </c>
      <c r="H20" s="4">
        <v>2200</v>
      </c>
      <c r="I20" s="5">
        <f t="shared" si="2"/>
        <v>5.1764705882352944</v>
      </c>
      <c r="K20" s="3">
        <v>926</v>
      </c>
      <c r="L20" s="3">
        <v>950</v>
      </c>
      <c r="M20" s="4">
        <v>4820</v>
      </c>
      <c r="N20" s="5">
        <f t="shared" si="0"/>
        <v>5.0736842105263156</v>
      </c>
    </row>
    <row r="21" spans="1:14" x14ac:dyDescent="0.3">
      <c r="A21" s="34">
        <v>376</v>
      </c>
      <c r="B21" s="34">
        <v>400</v>
      </c>
      <c r="C21" s="12">
        <v>2400</v>
      </c>
      <c r="D21" s="12">
        <f t="shared" si="1"/>
        <v>6</v>
      </c>
      <c r="F21" s="3">
        <v>426</v>
      </c>
      <c r="G21" s="3">
        <v>450</v>
      </c>
      <c r="H21" s="4">
        <v>2330</v>
      </c>
      <c r="I21" s="5">
        <f>H21/G21</f>
        <v>5.177777777777778</v>
      </c>
      <c r="K21" s="3">
        <v>951</v>
      </c>
      <c r="L21" s="3">
        <v>975</v>
      </c>
      <c r="M21" s="4">
        <v>4940</v>
      </c>
      <c r="N21" s="5">
        <f t="shared" si="0"/>
        <v>5.0666666666666664</v>
      </c>
    </row>
    <row r="22" spans="1:14" x14ac:dyDescent="0.3">
      <c r="A22" s="35"/>
      <c r="B22" s="35"/>
      <c r="C22" s="36"/>
      <c r="D22" s="36"/>
      <c r="F22" s="3">
        <v>451</v>
      </c>
      <c r="G22" s="3">
        <v>475</v>
      </c>
      <c r="H22" s="4">
        <v>2450</v>
      </c>
      <c r="I22" s="5">
        <f>H22/G22</f>
        <v>5.1578947368421053</v>
      </c>
      <c r="K22" s="3">
        <v>976</v>
      </c>
      <c r="L22" s="3">
        <v>1000</v>
      </c>
      <c r="M22" s="4">
        <v>5050</v>
      </c>
      <c r="N22" s="5">
        <f t="shared" si="0"/>
        <v>5.05</v>
      </c>
    </row>
    <row r="23" spans="1:14" x14ac:dyDescent="0.3">
      <c r="A23" s="35"/>
      <c r="B23" s="35"/>
      <c r="C23" s="36"/>
      <c r="D23" s="36"/>
      <c r="F23" s="3">
        <v>476</v>
      </c>
      <c r="G23" s="3">
        <v>500</v>
      </c>
      <c r="H23" s="4">
        <v>2580</v>
      </c>
      <c r="I23" s="5">
        <f>H23/G23</f>
        <v>5.16</v>
      </c>
    </row>
    <row r="24" spans="1:14" x14ac:dyDescent="0.3">
      <c r="A24" s="36"/>
      <c r="B24" s="36"/>
      <c r="C24" s="36"/>
      <c r="D24" s="36"/>
    </row>
  </sheetData>
  <mergeCells count="5">
    <mergeCell ref="A2:B2"/>
    <mergeCell ref="F2:G2"/>
    <mergeCell ref="K2:L2"/>
    <mergeCell ref="A1:D1"/>
    <mergeCell ref="F1:N1"/>
  </mergeCells>
  <pageMargins left="0.5" right="0.5" top="1" bottom="0.5" header="0.3" footer="0.3"/>
  <pageSetup orientation="landscape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76"/>
  <sheetViews>
    <sheetView view="pageLayout" zoomScale="90" zoomScaleNormal="100" zoomScalePageLayoutView="90" workbookViewId="0">
      <selection activeCell="AG3" sqref="AG3"/>
    </sheetView>
  </sheetViews>
  <sheetFormatPr defaultRowHeight="14.4" x14ac:dyDescent="0.3"/>
  <cols>
    <col min="1" max="1" width="3.6640625" style="1" customWidth="1"/>
    <col min="2" max="2" width="9.88671875" style="1" bestFit="1" customWidth="1"/>
    <col min="3" max="3" width="8" style="1" bestFit="1" customWidth="1"/>
    <col min="4" max="4" width="8.6640625" style="1" customWidth="1"/>
    <col min="5" max="5" width="3.88671875" style="9" customWidth="1"/>
    <col min="6" max="6" width="4.109375" style="1" customWidth="1"/>
    <col min="7" max="7" width="9.88671875" style="1" bestFit="1" customWidth="1"/>
    <col min="8" max="8" width="6.5546875" style="1" bestFit="1" customWidth="1"/>
    <col min="9" max="9" width="7.88671875" style="1" bestFit="1" customWidth="1"/>
    <col min="10" max="10" width="4.5546875" style="1" customWidth="1"/>
    <col min="11" max="11" width="3.6640625" style="1" bestFit="1" customWidth="1"/>
    <col min="12" max="12" width="8.6640625" style="1" bestFit="1" customWidth="1"/>
    <col min="13" max="13" width="6.5546875" style="1" bestFit="1" customWidth="1"/>
    <col min="14" max="14" width="8.109375" style="1" customWidth="1"/>
    <col min="15" max="15" width="4.44140625" style="14" customWidth="1"/>
    <col min="16" max="16" width="3.6640625" style="1" bestFit="1" customWidth="1"/>
    <col min="17" max="17" width="8.88671875" bestFit="1" customWidth="1"/>
    <col min="18" max="18" width="6.5546875" bestFit="1" customWidth="1"/>
    <col min="19" max="19" width="8.88671875" customWidth="1"/>
    <col min="20" max="20" width="5.33203125" customWidth="1"/>
    <col min="21" max="23" width="9.33203125" bestFit="1" customWidth="1"/>
    <col min="24" max="25" width="5" customWidth="1"/>
    <col min="26" max="28" width="9.33203125" customWidth="1"/>
    <col min="29" max="29" width="6.109375" customWidth="1"/>
    <col min="30" max="31" width="6" customWidth="1"/>
    <col min="32" max="32" width="10.5546875" bestFit="1" customWidth="1"/>
    <col min="34" max="34" width="4.109375" customWidth="1"/>
    <col min="35" max="35" width="6" customWidth="1"/>
    <col min="36" max="36" width="5.88671875" customWidth="1"/>
    <col min="37" max="37" width="10" bestFit="1" customWidth="1"/>
  </cols>
  <sheetData>
    <row r="1" spans="1:38" ht="61.5" customHeight="1" x14ac:dyDescent="0.3">
      <c r="A1" s="2" t="s">
        <v>2</v>
      </c>
      <c r="B1" s="6" t="s">
        <v>1</v>
      </c>
      <c r="C1" s="2" t="s">
        <v>5</v>
      </c>
      <c r="D1" s="17" t="s">
        <v>3</v>
      </c>
      <c r="E1" s="13"/>
      <c r="F1" s="19" t="s">
        <v>2</v>
      </c>
      <c r="G1" s="6" t="s">
        <v>1</v>
      </c>
      <c r="H1" s="2" t="s">
        <v>5</v>
      </c>
      <c r="I1" s="2" t="s">
        <v>3</v>
      </c>
      <c r="K1" s="2" t="s">
        <v>2</v>
      </c>
      <c r="L1" s="6" t="s">
        <v>1</v>
      </c>
      <c r="M1" s="2" t="s">
        <v>5</v>
      </c>
      <c r="N1" s="2" t="s">
        <v>3</v>
      </c>
      <c r="O1" s="16"/>
      <c r="P1" s="2" t="s">
        <v>2</v>
      </c>
      <c r="Q1" s="6" t="s">
        <v>1</v>
      </c>
      <c r="R1" s="2" t="s">
        <v>5</v>
      </c>
      <c r="S1" s="2" t="s">
        <v>3</v>
      </c>
      <c r="T1" s="2" t="s">
        <v>2</v>
      </c>
      <c r="U1" s="6" t="s">
        <v>1</v>
      </c>
      <c r="V1" s="2" t="s">
        <v>5</v>
      </c>
      <c r="W1" s="2" t="s">
        <v>3</v>
      </c>
      <c r="X1" s="7"/>
      <c r="Y1" s="30" t="s">
        <v>2</v>
      </c>
      <c r="Z1" s="6" t="s">
        <v>1</v>
      </c>
      <c r="AA1" s="30" t="s">
        <v>5</v>
      </c>
      <c r="AB1" s="30" t="s">
        <v>3</v>
      </c>
      <c r="AD1" s="37" t="s">
        <v>0</v>
      </c>
      <c r="AE1" s="37"/>
      <c r="AF1" s="6" t="s">
        <v>1</v>
      </c>
      <c r="AG1" s="2" t="s">
        <v>4</v>
      </c>
      <c r="AI1" s="40"/>
      <c r="AJ1" s="40"/>
      <c r="AK1" s="22"/>
      <c r="AL1" s="7"/>
    </row>
    <row r="2" spans="1:38" x14ac:dyDescent="0.3">
      <c r="A2" s="3">
        <v>1</v>
      </c>
      <c r="B2" s="4">
        <f>AF2</f>
        <v>150</v>
      </c>
      <c r="C2" s="5">
        <f>B2/A2</f>
        <v>150</v>
      </c>
      <c r="D2" s="18">
        <f>A2*(7-C2)</f>
        <v>-143</v>
      </c>
      <c r="E2" s="13"/>
      <c r="F2" s="20">
        <v>34</v>
      </c>
      <c r="G2" s="4">
        <f>AF3</f>
        <v>210</v>
      </c>
      <c r="H2" s="5">
        <f t="shared" ref="H2:H34" si="0">G2/F2</f>
        <v>6.1764705882352944</v>
      </c>
      <c r="I2" s="5">
        <f>F2*(7-H2)</f>
        <v>27.999999999999993</v>
      </c>
      <c r="K2" s="3">
        <v>67</v>
      </c>
      <c r="L2" s="4">
        <f>AF5</f>
        <v>405</v>
      </c>
      <c r="M2" s="5">
        <f t="shared" ref="M2:M34" si="1">L2/K2</f>
        <v>6.044776119402985</v>
      </c>
      <c r="N2" s="5">
        <f>K2*(7-M2)</f>
        <v>64</v>
      </c>
      <c r="O2" s="15"/>
      <c r="P2" s="3">
        <v>100</v>
      </c>
      <c r="Q2" s="4">
        <f>AF6</f>
        <v>540</v>
      </c>
      <c r="R2" s="5">
        <f t="shared" ref="R2:R34" si="2">Q2/P2</f>
        <v>5.4</v>
      </c>
      <c r="S2" s="5">
        <f>P2*(7-R2)</f>
        <v>159.99999999999997</v>
      </c>
      <c r="T2" s="3">
        <v>133</v>
      </c>
      <c r="U2" s="4">
        <f>AF8</f>
        <v>805</v>
      </c>
      <c r="V2" s="5">
        <f>U2/T2</f>
        <v>6.0526315789473681</v>
      </c>
      <c r="W2" s="5">
        <f>T2*(7-V2)</f>
        <v>126.00000000000004</v>
      </c>
      <c r="X2" s="8"/>
      <c r="Y2" s="3">
        <v>166</v>
      </c>
      <c r="Z2" s="4">
        <f>AF9</f>
        <v>935</v>
      </c>
      <c r="AA2" s="5">
        <f>Z2/Y2</f>
        <v>5.6325301204819276</v>
      </c>
      <c r="AB2" s="5">
        <f>Y2*(7-AA2)</f>
        <v>227.00000000000003</v>
      </c>
      <c r="AD2" s="3">
        <v>1</v>
      </c>
      <c r="AE2" s="3">
        <v>25</v>
      </c>
      <c r="AF2" s="4">
        <v>150</v>
      </c>
      <c r="AG2" s="5">
        <f>AF2/AE2</f>
        <v>6</v>
      </c>
      <c r="AI2" s="9"/>
      <c r="AJ2" s="9"/>
      <c r="AK2" s="10"/>
      <c r="AL2" s="8"/>
    </row>
    <row r="3" spans="1:38" x14ac:dyDescent="0.3">
      <c r="A3" s="3">
        <v>2</v>
      </c>
      <c r="B3" s="4">
        <f>AF2</f>
        <v>150</v>
      </c>
      <c r="C3" s="5">
        <f t="shared" ref="C3:C31" si="3">B3/A3</f>
        <v>75</v>
      </c>
      <c r="D3" s="18">
        <f>A3*(7-C3)</f>
        <v>-136</v>
      </c>
      <c r="E3" s="13"/>
      <c r="F3" s="20">
        <v>35</v>
      </c>
      <c r="G3" s="4">
        <f>AF3</f>
        <v>210</v>
      </c>
      <c r="H3" s="5">
        <f t="shared" si="0"/>
        <v>6</v>
      </c>
      <c r="I3" s="5">
        <f t="shared" ref="I3:I34" si="4">F3*(7-H3)</f>
        <v>35</v>
      </c>
      <c r="K3" s="3">
        <v>68</v>
      </c>
      <c r="L3" s="4">
        <f>AF5</f>
        <v>405</v>
      </c>
      <c r="M3" s="5">
        <f t="shared" si="1"/>
        <v>5.9558823529411766</v>
      </c>
      <c r="N3" s="5">
        <f t="shared" ref="N3:N34" si="5">K3*(7-M3)</f>
        <v>70.999999999999986</v>
      </c>
      <c r="O3" s="15"/>
      <c r="P3" s="3">
        <v>101</v>
      </c>
      <c r="Q3" s="4">
        <f>AF7</f>
        <v>675</v>
      </c>
      <c r="R3" s="5">
        <f t="shared" si="2"/>
        <v>6.6831683168316829</v>
      </c>
      <c r="S3" s="5">
        <f t="shared" ref="S3:S34" si="6">P3*(7-R3)</f>
        <v>32.000000000000028</v>
      </c>
      <c r="T3" s="3">
        <v>134</v>
      </c>
      <c r="U3" s="4">
        <f>AF8</f>
        <v>805</v>
      </c>
      <c r="V3" s="5">
        <f>U3/T3</f>
        <v>6.0074626865671643</v>
      </c>
      <c r="W3" s="5">
        <f t="shared" ref="W3:W34" si="7">T3*(7-V3)</f>
        <v>132.99999999999997</v>
      </c>
      <c r="X3" s="8"/>
      <c r="Y3" s="3">
        <v>167</v>
      </c>
      <c r="Z3" s="4">
        <f>AF9</f>
        <v>935</v>
      </c>
      <c r="AA3" s="5">
        <f>Z3/Y3</f>
        <v>5.5988023952095807</v>
      </c>
      <c r="AB3" s="5">
        <f t="shared" ref="AB3:AB34" si="8">Y3*(7-AA3)</f>
        <v>234.00000000000003</v>
      </c>
      <c r="AD3" s="3">
        <v>26</v>
      </c>
      <c r="AE3" s="3">
        <v>35</v>
      </c>
      <c r="AF3" s="4">
        <v>210</v>
      </c>
      <c r="AG3" s="5">
        <f t="shared" ref="AG3:AG19" si="9">AF3/AE3</f>
        <v>6</v>
      </c>
      <c r="AI3" s="9"/>
      <c r="AJ3" s="9"/>
      <c r="AK3" s="10"/>
      <c r="AL3" s="8"/>
    </row>
    <row r="4" spans="1:38" x14ac:dyDescent="0.3">
      <c r="A4" s="3">
        <v>3</v>
      </c>
      <c r="B4" s="4">
        <f>AF2</f>
        <v>150</v>
      </c>
      <c r="C4" s="5">
        <f t="shared" si="3"/>
        <v>50</v>
      </c>
      <c r="D4" s="18">
        <f t="shared" ref="D4:D34" si="10">A4*(7-C4)</f>
        <v>-129</v>
      </c>
      <c r="E4" s="13"/>
      <c r="F4" s="20">
        <v>36</v>
      </c>
      <c r="G4" s="4">
        <f>AF4</f>
        <v>285</v>
      </c>
      <c r="H4" s="5">
        <f t="shared" si="0"/>
        <v>7.916666666666667</v>
      </c>
      <c r="I4" s="5">
        <f t="shared" si="4"/>
        <v>-33.000000000000014</v>
      </c>
      <c r="K4" s="3">
        <v>69</v>
      </c>
      <c r="L4" s="4">
        <f>AF5</f>
        <v>405</v>
      </c>
      <c r="M4" s="5">
        <f t="shared" si="1"/>
        <v>5.8695652173913047</v>
      </c>
      <c r="N4" s="5">
        <f t="shared" si="5"/>
        <v>77.999999999999972</v>
      </c>
      <c r="O4" s="15"/>
      <c r="P4" s="3">
        <v>102</v>
      </c>
      <c r="Q4" s="4">
        <f>AF7</f>
        <v>675</v>
      </c>
      <c r="R4" s="5">
        <f t="shared" si="2"/>
        <v>6.617647058823529</v>
      </c>
      <c r="S4" s="5">
        <f t="shared" si="6"/>
        <v>39.000000000000043</v>
      </c>
      <c r="T4" s="3">
        <v>135</v>
      </c>
      <c r="U4" s="4">
        <f>AF8</f>
        <v>805</v>
      </c>
      <c r="V4" s="5">
        <f t="shared" ref="V4:V18" si="11">U4/T4</f>
        <v>5.9629629629629628</v>
      </c>
      <c r="W4" s="5">
        <f t="shared" si="7"/>
        <v>140.00000000000003</v>
      </c>
      <c r="X4" s="8"/>
      <c r="Y4" s="3">
        <v>168</v>
      </c>
      <c r="Z4" s="4">
        <f>AF9</f>
        <v>935</v>
      </c>
      <c r="AA4" s="5">
        <f t="shared" ref="AA4:AA18" si="12">Z4/Y4</f>
        <v>5.5654761904761907</v>
      </c>
      <c r="AB4" s="5">
        <f t="shared" si="8"/>
        <v>240.99999999999997</v>
      </c>
      <c r="AD4" s="3">
        <v>36</v>
      </c>
      <c r="AE4" s="3">
        <v>50</v>
      </c>
      <c r="AF4" s="4">
        <v>285</v>
      </c>
      <c r="AG4" s="5">
        <f t="shared" si="9"/>
        <v>5.7</v>
      </c>
      <c r="AI4" s="9"/>
      <c r="AJ4" s="9"/>
      <c r="AK4" s="10"/>
      <c r="AL4" s="8"/>
    </row>
    <row r="5" spans="1:38" x14ac:dyDescent="0.3">
      <c r="A5" s="3">
        <v>4</v>
      </c>
      <c r="B5" s="4">
        <f>AF2</f>
        <v>150</v>
      </c>
      <c r="C5" s="5">
        <f t="shared" si="3"/>
        <v>37.5</v>
      </c>
      <c r="D5" s="18">
        <f t="shared" si="10"/>
        <v>-122</v>
      </c>
      <c r="E5" s="13"/>
      <c r="F5" s="20">
        <v>37</v>
      </c>
      <c r="G5" s="4">
        <f>AF4</f>
        <v>285</v>
      </c>
      <c r="H5" s="5">
        <f t="shared" si="0"/>
        <v>7.7027027027027026</v>
      </c>
      <c r="I5" s="5">
        <f t="shared" si="4"/>
        <v>-25.999999999999996</v>
      </c>
      <c r="K5" s="3">
        <v>70</v>
      </c>
      <c r="L5" s="4">
        <f>AF5</f>
        <v>405</v>
      </c>
      <c r="M5" s="5">
        <f t="shared" si="1"/>
        <v>5.7857142857142856</v>
      </c>
      <c r="N5" s="5">
        <f t="shared" si="5"/>
        <v>85.000000000000014</v>
      </c>
      <c r="O5" s="15"/>
      <c r="P5" s="3">
        <v>103</v>
      </c>
      <c r="Q5" s="4">
        <f>AF7</f>
        <v>675</v>
      </c>
      <c r="R5" s="5">
        <f t="shared" si="2"/>
        <v>6.5533980582524274</v>
      </c>
      <c r="S5" s="5">
        <f t="shared" si="6"/>
        <v>45.999999999999979</v>
      </c>
      <c r="T5" s="3">
        <v>136</v>
      </c>
      <c r="U5" s="4">
        <f>AF8</f>
        <v>805</v>
      </c>
      <c r="V5" s="5">
        <f t="shared" si="11"/>
        <v>5.9191176470588234</v>
      </c>
      <c r="W5" s="5">
        <f t="shared" si="7"/>
        <v>147.00000000000003</v>
      </c>
      <c r="X5" s="8"/>
      <c r="Y5" s="3">
        <v>169</v>
      </c>
      <c r="Z5" s="4">
        <f>AF9</f>
        <v>935</v>
      </c>
      <c r="AA5" s="5">
        <f t="shared" si="12"/>
        <v>5.5325443786982245</v>
      </c>
      <c r="AB5" s="5">
        <f t="shared" si="8"/>
        <v>248.00000000000006</v>
      </c>
      <c r="AD5" s="3">
        <v>51</v>
      </c>
      <c r="AE5" s="3">
        <v>75</v>
      </c>
      <c r="AF5" s="4">
        <v>405</v>
      </c>
      <c r="AG5" s="5">
        <f t="shared" si="9"/>
        <v>5.4</v>
      </c>
      <c r="AI5" s="9"/>
      <c r="AJ5" s="9"/>
      <c r="AK5" s="10"/>
      <c r="AL5" s="8"/>
    </row>
    <row r="6" spans="1:38" x14ac:dyDescent="0.3">
      <c r="A6" s="3">
        <v>5</v>
      </c>
      <c r="B6" s="4">
        <f>AF2</f>
        <v>150</v>
      </c>
      <c r="C6" s="5">
        <f t="shared" si="3"/>
        <v>30</v>
      </c>
      <c r="D6" s="18">
        <f t="shared" si="10"/>
        <v>-115</v>
      </c>
      <c r="E6" s="13"/>
      <c r="F6" s="20">
        <v>38</v>
      </c>
      <c r="G6" s="4">
        <f>AF4</f>
        <v>285</v>
      </c>
      <c r="H6" s="5">
        <f t="shared" si="0"/>
        <v>7.5</v>
      </c>
      <c r="I6" s="5">
        <f t="shared" si="4"/>
        <v>-19</v>
      </c>
      <c r="K6" s="3">
        <v>71</v>
      </c>
      <c r="L6" s="4">
        <f>AF5</f>
        <v>405</v>
      </c>
      <c r="M6" s="5">
        <f t="shared" si="1"/>
        <v>5.704225352112676</v>
      </c>
      <c r="N6" s="5">
        <f t="shared" si="5"/>
        <v>92</v>
      </c>
      <c r="O6" s="15"/>
      <c r="P6" s="3">
        <v>104</v>
      </c>
      <c r="Q6" s="4">
        <f>AF7</f>
        <v>675</v>
      </c>
      <c r="R6" s="5">
        <f t="shared" si="2"/>
        <v>6.490384615384615</v>
      </c>
      <c r="S6" s="5">
        <f t="shared" si="6"/>
        <v>53.000000000000043</v>
      </c>
      <c r="T6" s="3">
        <v>137</v>
      </c>
      <c r="U6" s="4">
        <f>AF8</f>
        <v>805</v>
      </c>
      <c r="V6" s="5">
        <f t="shared" si="11"/>
        <v>5.8759124087591239</v>
      </c>
      <c r="W6" s="5">
        <f t="shared" si="7"/>
        <v>154.00000000000003</v>
      </c>
      <c r="X6" s="8"/>
      <c r="Y6" s="3">
        <v>170</v>
      </c>
      <c r="Z6" s="4">
        <f>AF9</f>
        <v>935</v>
      </c>
      <c r="AA6" s="5">
        <f t="shared" si="12"/>
        <v>5.5</v>
      </c>
      <c r="AB6" s="5">
        <f t="shared" si="8"/>
        <v>255</v>
      </c>
      <c r="AD6" s="3">
        <v>76</v>
      </c>
      <c r="AE6" s="3">
        <v>100</v>
      </c>
      <c r="AF6" s="4">
        <v>540</v>
      </c>
      <c r="AG6" s="5">
        <f t="shared" si="9"/>
        <v>5.4</v>
      </c>
      <c r="AI6" s="9"/>
      <c r="AJ6" s="9"/>
      <c r="AK6" s="10"/>
      <c r="AL6" s="8"/>
    </row>
    <row r="7" spans="1:38" x14ac:dyDescent="0.3">
      <c r="A7" s="3">
        <v>6</v>
      </c>
      <c r="B7" s="4">
        <f>AF2</f>
        <v>150</v>
      </c>
      <c r="C7" s="5">
        <f t="shared" si="3"/>
        <v>25</v>
      </c>
      <c r="D7" s="18">
        <f t="shared" si="10"/>
        <v>-108</v>
      </c>
      <c r="E7" s="13"/>
      <c r="F7" s="20">
        <v>39</v>
      </c>
      <c r="G7" s="4">
        <f>AF4</f>
        <v>285</v>
      </c>
      <c r="H7" s="5">
        <f t="shared" si="0"/>
        <v>7.3076923076923075</v>
      </c>
      <c r="I7" s="5">
        <f t="shared" si="4"/>
        <v>-11.999999999999993</v>
      </c>
      <c r="K7" s="3">
        <v>72</v>
      </c>
      <c r="L7" s="4">
        <f>AF5</f>
        <v>405</v>
      </c>
      <c r="M7" s="5">
        <f t="shared" si="1"/>
        <v>5.625</v>
      </c>
      <c r="N7" s="5">
        <f t="shared" si="5"/>
        <v>99</v>
      </c>
      <c r="O7" s="15"/>
      <c r="P7" s="3">
        <v>105</v>
      </c>
      <c r="Q7" s="4">
        <f>AF7</f>
        <v>675</v>
      </c>
      <c r="R7" s="5">
        <f t="shared" si="2"/>
        <v>6.4285714285714288</v>
      </c>
      <c r="S7" s="5">
        <f t="shared" si="6"/>
        <v>59.999999999999972</v>
      </c>
      <c r="T7" s="3">
        <v>138</v>
      </c>
      <c r="U7" s="4">
        <f>AF8</f>
        <v>805</v>
      </c>
      <c r="V7" s="5">
        <f t="shared" si="11"/>
        <v>5.833333333333333</v>
      </c>
      <c r="W7" s="5">
        <f t="shared" si="7"/>
        <v>161.00000000000003</v>
      </c>
      <c r="X7" s="8"/>
      <c r="Y7" s="3">
        <v>171</v>
      </c>
      <c r="Z7" s="4">
        <f>AF9</f>
        <v>935</v>
      </c>
      <c r="AA7" s="5">
        <f t="shared" si="12"/>
        <v>5.4678362573099415</v>
      </c>
      <c r="AB7" s="5">
        <f t="shared" si="8"/>
        <v>262</v>
      </c>
      <c r="AD7" s="3">
        <v>101</v>
      </c>
      <c r="AE7" s="3">
        <v>125</v>
      </c>
      <c r="AF7" s="4">
        <v>675</v>
      </c>
      <c r="AG7" s="5">
        <f t="shared" si="9"/>
        <v>5.4</v>
      </c>
      <c r="AI7" s="9"/>
      <c r="AJ7" s="9"/>
      <c r="AK7" s="10"/>
      <c r="AL7" s="8"/>
    </row>
    <row r="8" spans="1:38" x14ac:dyDescent="0.3">
      <c r="A8" s="3">
        <v>7</v>
      </c>
      <c r="B8" s="4">
        <f>AF2</f>
        <v>150</v>
      </c>
      <c r="C8" s="5">
        <f t="shared" si="3"/>
        <v>21.428571428571427</v>
      </c>
      <c r="D8" s="18">
        <f t="shared" si="10"/>
        <v>-100.99999999999999</v>
      </c>
      <c r="E8" s="13"/>
      <c r="F8" s="20">
        <v>40</v>
      </c>
      <c r="G8" s="4">
        <f>AF4</f>
        <v>285</v>
      </c>
      <c r="H8" s="5">
        <f t="shared" si="0"/>
        <v>7.125</v>
      </c>
      <c r="I8" s="5">
        <f t="shared" si="4"/>
        <v>-5</v>
      </c>
      <c r="K8" s="3">
        <v>73</v>
      </c>
      <c r="L8" s="4">
        <f>AF5</f>
        <v>405</v>
      </c>
      <c r="M8" s="5">
        <f t="shared" si="1"/>
        <v>5.5479452054794525</v>
      </c>
      <c r="N8" s="5">
        <f t="shared" si="5"/>
        <v>105.99999999999997</v>
      </c>
      <c r="O8" s="15"/>
      <c r="P8" s="3">
        <v>106</v>
      </c>
      <c r="Q8" s="4">
        <f>AF7</f>
        <v>675</v>
      </c>
      <c r="R8" s="5">
        <f t="shared" si="2"/>
        <v>6.367924528301887</v>
      </c>
      <c r="S8" s="5">
        <f t="shared" si="6"/>
        <v>66.999999999999972</v>
      </c>
      <c r="T8" s="3">
        <v>139</v>
      </c>
      <c r="U8" s="4">
        <f>AF8</f>
        <v>805</v>
      </c>
      <c r="V8" s="5">
        <f t="shared" si="11"/>
        <v>5.7913669064748206</v>
      </c>
      <c r="W8" s="5">
        <f t="shared" si="7"/>
        <v>167.99999999999994</v>
      </c>
      <c r="X8" s="8"/>
      <c r="Y8" s="3">
        <v>172</v>
      </c>
      <c r="Z8" s="4">
        <f>AF9</f>
        <v>935</v>
      </c>
      <c r="AA8" s="5">
        <f t="shared" si="12"/>
        <v>5.4360465116279073</v>
      </c>
      <c r="AB8" s="5">
        <f t="shared" si="8"/>
        <v>268.99999999999994</v>
      </c>
      <c r="AD8" s="3">
        <v>126</v>
      </c>
      <c r="AE8" s="3">
        <v>150</v>
      </c>
      <c r="AF8" s="4">
        <v>805</v>
      </c>
      <c r="AG8" s="5">
        <f t="shared" si="9"/>
        <v>5.3666666666666663</v>
      </c>
      <c r="AI8" s="9"/>
      <c r="AJ8" s="9"/>
      <c r="AK8" s="10"/>
      <c r="AL8" s="8"/>
    </row>
    <row r="9" spans="1:38" x14ac:dyDescent="0.3">
      <c r="A9" s="3">
        <v>8</v>
      </c>
      <c r="B9" s="4">
        <f>AF2</f>
        <v>150</v>
      </c>
      <c r="C9" s="5">
        <f t="shared" si="3"/>
        <v>18.75</v>
      </c>
      <c r="D9" s="18">
        <f t="shared" si="10"/>
        <v>-94</v>
      </c>
      <c r="E9" s="13"/>
      <c r="F9" s="20">
        <v>41</v>
      </c>
      <c r="G9" s="4">
        <f>AF4</f>
        <v>285</v>
      </c>
      <c r="H9" s="5">
        <f t="shared" si="0"/>
        <v>6.9512195121951219</v>
      </c>
      <c r="I9" s="5">
        <f t="shared" si="4"/>
        <v>2.0000000000000018</v>
      </c>
      <c r="K9" s="3">
        <v>74</v>
      </c>
      <c r="L9" s="4">
        <f>AF5</f>
        <v>405</v>
      </c>
      <c r="M9" s="5">
        <f t="shared" si="1"/>
        <v>5.4729729729729728</v>
      </c>
      <c r="N9" s="5">
        <f t="shared" si="5"/>
        <v>113.00000000000001</v>
      </c>
      <c r="O9" s="15"/>
      <c r="P9" s="3">
        <v>107</v>
      </c>
      <c r="Q9" s="4">
        <f>AF7</f>
        <v>675</v>
      </c>
      <c r="R9" s="5">
        <f t="shared" si="2"/>
        <v>6.3084112149532707</v>
      </c>
      <c r="S9" s="5">
        <f t="shared" si="6"/>
        <v>74.000000000000028</v>
      </c>
      <c r="T9" s="3">
        <v>140</v>
      </c>
      <c r="U9" s="4">
        <f>AF8</f>
        <v>805</v>
      </c>
      <c r="V9" s="5">
        <f t="shared" si="11"/>
        <v>5.75</v>
      </c>
      <c r="W9" s="5">
        <f t="shared" si="7"/>
        <v>175</v>
      </c>
      <c r="X9" s="8"/>
      <c r="Y9" s="3">
        <v>173</v>
      </c>
      <c r="Z9" s="4">
        <f>AF9</f>
        <v>935</v>
      </c>
      <c r="AA9" s="5">
        <f t="shared" si="12"/>
        <v>5.4046242774566471</v>
      </c>
      <c r="AB9" s="5">
        <f t="shared" si="8"/>
        <v>276.00000000000006</v>
      </c>
      <c r="AD9" s="3">
        <v>151</v>
      </c>
      <c r="AE9" s="3">
        <v>175</v>
      </c>
      <c r="AF9" s="4">
        <v>935</v>
      </c>
      <c r="AG9" s="5">
        <f t="shared" si="9"/>
        <v>5.3428571428571425</v>
      </c>
      <c r="AI9" s="9"/>
      <c r="AJ9" s="9"/>
      <c r="AK9" s="10"/>
      <c r="AL9" s="8"/>
    </row>
    <row r="10" spans="1:38" x14ac:dyDescent="0.3">
      <c r="A10" s="3">
        <v>9</v>
      </c>
      <c r="B10" s="4">
        <f>AF2</f>
        <v>150</v>
      </c>
      <c r="C10" s="5">
        <f t="shared" si="3"/>
        <v>16.666666666666668</v>
      </c>
      <c r="D10" s="18">
        <f t="shared" si="10"/>
        <v>-87.000000000000014</v>
      </c>
      <c r="E10" s="13"/>
      <c r="F10" s="20">
        <v>42</v>
      </c>
      <c r="G10" s="4">
        <f>AF4</f>
        <v>285</v>
      </c>
      <c r="H10" s="5">
        <f t="shared" si="0"/>
        <v>6.7857142857142856</v>
      </c>
      <c r="I10" s="5">
        <f t="shared" si="4"/>
        <v>9.0000000000000053</v>
      </c>
      <c r="K10" s="3">
        <v>75</v>
      </c>
      <c r="L10" s="4">
        <f>AF5</f>
        <v>405</v>
      </c>
      <c r="M10" s="5">
        <f t="shared" si="1"/>
        <v>5.4</v>
      </c>
      <c r="N10" s="5">
        <f t="shared" si="5"/>
        <v>119.99999999999997</v>
      </c>
      <c r="O10" s="15"/>
      <c r="P10" s="3">
        <v>108</v>
      </c>
      <c r="Q10" s="4">
        <f>AF7</f>
        <v>675</v>
      </c>
      <c r="R10" s="5">
        <f t="shared" si="2"/>
        <v>6.25</v>
      </c>
      <c r="S10" s="5">
        <f t="shared" si="6"/>
        <v>81</v>
      </c>
      <c r="T10" s="3">
        <v>141</v>
      </c>
      <c r="U10" s="4">
        <f>AF8</f>
        <v>805</v>
      </c>
      <c r="V10" s="5">
        <f t="shared" si="11"/>
        <v>5.7092198581560281</v>
      </c>
      <c r="W10" s="5">
        <f t="shared" si="7"/>
        <v>182.00000000000006</v>
      </c>
      <c r="X10" s="8"/>
      <c r="Y10" s="3">
        <v>174</v>
      </c>
      <c r="Z10" s="4">
        <f>AF9</f>
        <v>935</v>
      </c>
      <c r="AA10" s="5">
        <f t="shared" si="12"/>
        <v>5.3735632183908049</v>
      </c>
      <c r="AB10" s="5">
        <f t="shared" si="8"/>
        <v>282.99999999999994</v>
      </c>
      <c r="AD10" s="3">
        <v>176</v>
      </c>
      <c r="AE10" s="3">
        <v>200</v>
      </c>
      <c r="AF10" s="4">
        <v>1065</v>
      </c>
      <c r="AG10" s="5">
        <f t="shared" si="9"/>
        <v>5.3250000000000002</v>
      </c>
      <c r="AI10" s="9"/>
      <c r="AJ10" s="9"/>
      <c r="AK10" s="10"/>
      <c r="AL10" s="8"/>
    </row>
    <row r="11" spans="1:38" x14ac:dyDescent="0.3">
      <c r="A11" s="3">
        <v>10</v>
      </c>
      <c r="B11" s="4">
        <f>AF2</f>
        <v>150</v>
      </c>
      <c r="C11" s="5">
        <f t="shared" si="3"/>
        <v>15</v>
      </c>
      <c r="D11" s="18">
        <f t="shared" si="10"/>
        <v>-80</v>
      </c>
      <c r="E11" s="13"/>
      <c r="F11" s="20">
        <v>43</v>
      </c>
      <c r="G11" s="4">
        <f>AF4</f>
        <v>285</v>
      </c>
      <c r="H11" s="5">
        <f t="shared" si="0"/>
        <v>6.6279069767441863</v>
      </c>
      <c r="I11" s="5">
        <f t="shared" si="4"/>
        <v>15.999999999999989</v>
      </c>
      <c r="K11" s="3">
        <v>76</v>
      </c>
      <c r="L11" s="4">
        <f>AF6</f>
        <v>540</v>
      </c>
      <c r="M11" s="5">
        <f t="shared" si="1"/>
        <v>7.1052631578947372</v>
      </c>
      <c r="N11" s="5">
        <f t="shared" si="5"/>
        <v>-8.0000000000000249</v>
      </c>
      <c r="O11" s="15"/>
      <c r="P11" s="3">
        <v>109</v>
      </c>
      <c r="Q11" s="4">
        <f>AF7</f>
        <v>675</v>
      </c>
      <c r="R11" s="5">
        <f t="shared" si="2"/>
        <v>6.192660550458716</v>
      </c>
      <c r="S11" s="5">
        <f t="shared" si="6"/>
        <v>87.999999999999957</v>
      </c>
      <c r="T11" s="3">
        <v>142</v>
      </c>
      <c r="U11" s="4">
        <f>AF8</f>
        <v>805</v>
      </c>
      <c r="V11" s="5">
        <f t="shared" si="11"/>
        <v>5.669014084507042</v>
      </c>
      <c r="W11" s="5">
        <f t="shared" si="7"/>
        <v>189.00000000000003</v>
      </c>
      <c r="X11" s="8"/>
      <c r="Y11" s="3">
        <v>175</v>
      </c>
      <c r="Z11" s="4">
        <f>AF9</f>
        <v>935</v>
      </c>
      <c r="AA11" s="5">
        <f t="shared" si="12"/>
        <v>5.3428571428571425</v>
      </c>
      <c r="AB11" s="5">
        <f t="shared" si="8"/>
        <v>290.00000000000006</v>
      </c>
      <c r="AD11" s="3">
        <v>201</v>
      </c>
      <c r="AE11" s="3">
        <v>225</v>
      </c>
      <c r="AF11" s="4">
        <v>1200</v>
      </c>
      <c r="AG11" s="5">
        <f t="shared" si="9"/>
        <v>5.333333333333333</v>
      </c>
      <c r="AI11" s="9"/>
      <c r="AJ11" s="9"/>
      <c r="AK11" s="10"/>
      <c r="AL11" s="8"/>
    </row>
    <row r="12" spans="1:38" x14ac:dyDescent="0.3">
      <c r="A12" s="3">
        <v>11</v>
      </c>
      <c r="B12" s="4">
        <f>AF2</f>
        <v>150</v>
      </c>
      <c r="C12" s="5">
        <f t="shared" si="3"/>
        <v>13.636363636363637</v>
      </c>
      <c r="D12" s="18">
        <f t="shared" si="10"/>
        <v>-73</v>
      </c>
      <c r="E12" s="13"/>
      <c r="F12" s="20">
        <v>44</v>
      </c>
      <c r="G12" s="4">
        <f>AF4</f>
        <v>285</v>
      </c>
      <c r="H12" s="5">
        <f t="shared" si="0"/>
        <v>6.4772727272727275</v>
      </c>
      <c r="I12" s="5">
        <f t="shared" si="4"/>
        <v>22.999999999999989</v>
      </c>
      <c r="K12" s="3">
        <v>77</v>
      </c>
      <c r="L12" s="4">
        <f>AF6</f>
        <v>540</v>
      </c>
      <c r="M12" s="5">
        <f t="shared" si="1"/>
        <v>7.0129870129870131</v>
      </c>
      <c r="N12" s="5">
        <f t="shared" si="5"/>
        <v>-1.0000000000000089</v>
      </c>
      <c r="O12" s="15"/>
      <c r="P12" s="3">
        <v>110</v>
      </c>
      <c r="Q12" s="4">
        <f>AF7</f>
        <v>675</v>
      </c>
      <c r="R12" s="5">
        <f t="shared" si="2"/>
        <v>6.1363636363636367</v>
      </c>
      <c r="S12" s="5">
        <f t="shared" si="6"/>
        <v>94.999999999999972</v>
      </c>
      <c r="T12" s="3">
        <v>143</v>
      </c>
      <c r="U12" s="4">
        <f>AF8</f>
        <v>805</v>
      </c>
      <c r="V12" s="5">
        <f t="shared" si="11"/>
        <v>5.6293706293706292</v>
      </c>
      <c r="W12" s="5">
        <f t="shared" si="7"/>
        <v>196.00000000000003</v>
      </c>
      <c r="X12" s="8"/>
      <c r="Y12" s="3">
        <v>176</v>
      </c>
      <c r="Z12" s="4">
        <f>AF10</f>
        <v>1065</v>
      </c>
      <c r="AA12" s="5">
        <f t="shared" si="12"/>
        <v>6.0511363636363633</v>
      </c>
      <c r="AB12" s="5">
        <f t="shared" si="8"/>
        <v>167.00000000000006</v>
      </c>
      <c r="AD12" s="3">
        <v>226</v>
      </c>
      <c r="AE12" s="3">
        <v>250</v>
      </c>
      <c r="AF12" s="4">
        <v>1325</v>
      </c>
      <c r="AG12" s="5">
        <f t="shared" si="9"/>
        <v>5.3</v>
      </c>
      <c r="AI12" s="9"/>
      <c r="AJ12" s="9"/>
      <c r="AK12" s="10"/>
      <c r="AL12" s="8"/>
    </row>
    <row r="13" spans="1:38" x14ac:dyDescent="0.3">
      <c r="A13" s="3">
        <v>12</v>
      </c>
      <c r="B13" s="4">
        <f>AF2</f>
        <v>150</v>
      </c>
      <c r="C13" s="5">
        <f t="shared" si="3"/>
        <v>12.5</v>
      </c>
      <c r="D13" s="18">
        <f t="shared" si="10"/>
        <v>-66</v>
      </c>
      <c r="E13" s="13"/>
      <c r="F13" s="20">
        <v>45</v>
      </c>
      <c r="G13" s="4">
        <f>AF4</f>
        <v>285</v>
      </c>
      <c r="H13" s="5">
        <f t="shared" si="0"/>
        <v>6.333333333333333</v>
      </c>
      <c r="I13" s="5">
        <f t="shared" si="4"/>
        <v>30.000000000000014</v>
      </c>
      <c r="K13" s="3">
        <v>78</v>
      </c>
      <c r="L13" s="4">
        <f>AF6</f>
        <v>540</v>
      </c>
      <c r="M13" s="5">
        <f t="shared" si="1"/>
        <v>6.9230769230769234</v>
      </c>
      <c r="N13" s="5">
        <f t="shared" si="5"/>
        <v>5.9999999999999787</v>
      </c>
      <c r="O13" s="15"/>
      <c r="P13" s="3">
        <v>111</v>
      </c>
      <c r="Q13" s="4">
        <f>AF7</f>
        <v>675</v>
      </c>
      <c r="R13" s="5">
        <f t="shared" si="2"/>
        <v>6.0810810810810807</v>
      </c>
      <c r="S13" s="5">
        <f t="shared" si="6"/>
        <v>102.00000000000004</v>
      </c>
      <c r="T13" s="3">
        <v>144</v>
      </c>
      <c r="U13" s="4">
        <f>AF8</f>
        <v>805</v>
      </c>
      <c r="V13" s="5">
        <f t="shared" si="11"/>
        <v>5.5902777777777777</v>
      </c>
      <c r="W13" s="5">
        <f t="shared" si="7"/>
        <v>203</v>
      </c>
      <c r="X13" s="8"/>
      <c r="Y13" s="3">
        <v>177</v>
      </c>
      <c r="Z13" s="4">
        <f>AF10</f>
        <v>1065</v>
      </c>
      <c r="AA13" s="5">
        <f t="shared" si="12"/>
        <v>6.0169491525423728</v>
      </c>
      <c r="AB13" s="5">
        <f t="shared" si="8"/>
        <v>174</v>
      </c>
      <c r="AD13" s="3">
        <v>251</v>
      </c>
      <c r="AE13" s="3">
        <v>275</v>
      </c>
      <c r="AF13" s="4">
        <v>1450</v>
      </c>
      <c r="AG13" s="5">
        <f t="shared" si="9"/>
        <v>5.2727272727272725</v>
      </c>
      <c r="AI13" s="9"/>
      <c r="AJ13" s="9"/>
      <c r="AK13" s="10"/>
      <c r="AL13" s="8"/>
    </row>
    <row r="14" spans="1:38" x14ac:dyDescent="0.3">
      <c r="A14" s="3">
        <v>13</v>
      </c>
      <c r="B14" s="4">
        <f>AF2</f>
        <v>150</v>
      </c>
      <c r="C14" s="5">
        <f t="shared" si="3"/>
        <v>11.538461538461538</v>
      </c>
      <c r="D14" s="18">
        <f t="shared" si="10"/>
        <v>-59</v>
      </c>
      <c r="E14" s="13"/>
      <c r="F14" s="20">
        <v>46</v>
      </c>
      <c r="G14" s="4">
        <f>AF4</f>
        <v>285</v>
      </c>
      <c r="H14" s="5">
        <f t="shared" si="0"/>
        <v>6.1956521739130439</v>
      </c>
      <c r="I14" s="5">
        <f t="shared" si="4"/>
        <v>36.999999999999979</v>
      </c>
      <c r="K14" s="3">
        <v>79</v>
      </c>
      <c r="L14" s="4">
        <f>AF6</f>
        <v>540</v>
      </c>
      <c r="M14" s="5">
        <f t="shared" si="1"/>
        <v>6.8354430379746836</v>
      </c>
      <c r="N14" s="5">
        <f t="shared" si="5"/>
        <v>13</v>
      </c>
      <c r="O14" s="15"/>
      <c r="P14" s="3">
        <v>112</v>
      </c>
      <c r="Q14" s="4">
        <f>AF7</f>
        <v>675</v>
      </c>
      <c r="R14" s="5">
        <f t="shared" si="2"/>
        <v>6.0267857142857144</v>
      </c>
      <c r="S14" s="5">
        <f t="shared" si="6"/>
        <v>108.99999999999999</v>
      </c>
      <c r="T14" s="3">
        <v>145</v>
      </c>
      <c r="U14" s="4">
        <f>AF8</f>
        <v>805</v>
      </c>
      <c r="V14" s="5">
        <f t="shared" si="11"/>
        <v>5.5517241379310347</v>
      </c>
      <c r="W14" s="5">
        <f t="shared" si="7"/>
        <v>209.99999999999997</v>
      </c>
      <c r="X14" s="8"/>
      <c r="Y14" s="3">
        <v>178</v>
      </c>
      <c r="Z14" s="4">
        <f>AF10</f>
        <v>1065</v>
      </c>
      <c r="AA14" s="5">
        <f t="shared" si="12"/>
        <v>5.9831460674157304</v>
      </c>
      <c r="AB14" s="5">
        <f t="shared" si="8"/>
        <v>181</v>
      </c>
      <c r="AD14" s="3">
        <v>276</v>
      </c>
      <c r="AE14" s="3">
        <v>300</v>
      </c>
      <c r="AF14" s="4">
        <v>1575</v>
      </c>
      <c r="AG14" s="5">
        <f t="shared" si="9"/>
        <v>5.25</v>
      </c>
      <c r="AI14" s="9"/>
      <c r="AJ14" s="9"/>
      <c r="AK14" s="10"/>
      <c r="AL14" s="8"/>
    </row>
    <row r="15" spans="1:38" x14ac:dyDescent="0.3">
      <c r="A15" s="3">
        <v>14</v>
      </c>
      <c r="B15" s="4">
        <f>AF2</f>
        <v>150</v>
      </c>
      <c r="C15" s="5">
        <f t="shared" si="3"/>
        <v>10.714285714285714</v>
      </c>
      <c r="D15" s="18">
        <f t="shared" si="10"/>
        <v>-51.999999999999986</v>
      </c>
      <c r="E15" s="13"/>
      <c r="F15" s="20">
        <v>47</v>
      </c>
      <c r="G15" s="4">
        <f>AF4</f>
        <v>285</v>
      </c>
      <c r="H15" s="5">
        <f t="shared" si="0"/>
        <v>6.0638297872340425</v>
      </c>
      <c r="I15" s="5">
        <f t="shared" si="4"/>
        <v>44</v>
      </c>
      <c r="K15" s="3">
        <v>80</v>
      </c>
      <c r="L15" s="4">
        <f>AF6</f>
        <v>540</v>
      </c>
      <c r="M15" s="5">
        <f t="shared" si="1"/>
        <v>6.75</v>
      </c>
      <c r="N15" s="5">
        <f t="shared" si="5"/>
        <v>20</v>
      </c>
      <c r="O15" s="15"/>
      <c r="P15" s="3">
        <v>113</v>
      </c>
      <c r="Q15" s="4">
        <f>AF7</f>
        <v>675</v>
      </c>
      <c r="R15" s="5">
        <f t="shared" si="2"/>
        <v>5.9734513274336285</v>
      </c>
      <c r="S15" s="5">
        <f t="shared" si="6"/>
        <v>115.99999999999999</v>
      </c>
      <c r="T15" s="3">
        <v>146</v>
      </c>
      <c r="U15" s="4">
        <f>AF8</f>
        <v>805</v>
      </c>
      <c r="V15" s="5">
        <f t="shared" si="11"/>
        <v>5.5136986301369859</v>
      </c>
      <c r="W15" s="5">
        <f t="shared" si="7"/>
        <v>217.00000000000006</v>
      </c>
      <c r="X15" s="8"/>
      <c r="Y15" s="3">
        <v>179</v>
      </c>
      <c r="Z15" s="4">
        <f>AF10</f>
        <v>1065</v>
      </c>
      <c r="AA15" s="5">
        <f t="shared" si="12"/>
        <v>5.9497206703910619</v>
      </c>
      <c r="AB15" s="5">
        <f t="shared" si="8"/>
        <v>187.99999999999991</v>
      </c>
      <c r="AD15" s="3">
        <v>301</v>
      </c>
      <c r="AE15" s="3">
        <v>325</v>
      </c>
      <c r="AF15" s="4">
        <v>1700</v>
      </c>
      <c r="AG15" s="5">
        <f t="shared" si="9"/>
        <v>5.2307692307692308</v>
      </c>
      <c r="AI15" s="9"/>
      <c r="AJ15" s="9"/>
      <c r="AK15" s="10"/>
      <c r="AL15" s="8"/>
    </row>
    <row r="16" spans="1:38" x14ac:dyDescent="0.3">
      <c r="A16" s="3">
        <v>15</v>
      </c>
      <c r="B16" s="4">
        <f>AF2</f>
        <v>150</v>
      </c>
      <c r="C16" s="5">
        <f t="shared" si="3"/>
        <v>10</v>
      </c>
      <c r="D16" s="18">
        <f t="shared" si="10"/>
        <v>-45</v>
      </c>
      <c r="E16" s="13"/>
      <c r="F16" s="20">
        <v>48</v>
      </c>
      <c r="G16" s="4">
        <f>AF4</f>
        <v>285</v>
      </c>
      <c r="H16" s="5">
        <f t="shared" si="0"/>
        <v>5.9375</v>
      </c>
      <c r="I16" s="5">
        <f t="shared" si="4"/>
        <v>51</v>
      </c>
      <c r="K16" s="3">
        <v>81</v>
      </c>
      <c r="L16" s="4">
        <f>AF6</f>
        <v>540</v>
      </c>
      <c r="M16" s="5">
        <f t="shared" si="1"/>
        <v>6.666666666666667</v>
      </c>
      <c r="N16" s="5">
        <f t="shared" si="5"/>
        <v>26.999999999999975</v>
      </c>
      <c r="O16" s="15"/>
      <c r="P16" s="3">
        <v>114</v>
      </c>
      <c r="Q16" s="4">
        <f>AF7</f>
        <v>675</v>
      </c>
      <c r="R16" s="5">
        <f t="shared" si="2"/>
        <v>5.9210526315789478</v>
      </c>
      <c r="S16" s="5">
        <f t="shared" si="6"/>
        <v>122.99999999999996</v>
      </c>
      <c r="T16" s="3">
        <v>147</v>
      </c>
      <c r="U16" s="4">
        <f>AF8</f>
        <v>805</v>
      </c>
      <c r="V16" s="5">
        <f t="shared" si="11"/>
        <v>5.4761904761904763</v>
      </c>
      <c r="W16" s="5">
        <f t="shared" si="7"/>
        <v>224</v>
      </c>
      <c r="X16" s="8"/>
      <c r="Y16" s="3">
        <v>180</v>
      </c>
      <c r="Z16" s="4">
        <f>AF10</f>
        <v>1065</v>
      </c>
      <c r="AA16" s="5">
        <f t="shared" si="12"/>
        <v>5.916666666666667</v>
      </c>
      <c r="AB16" s="5">
        <f t="shared" si="8"/>
        <v>194.99999999999994</v>
      </c>
      <c r="AD16" s="3">
        <v>326</v>
      </c>
      <c r="AE16" s="3">
        <v>350</v>
      </c>
      <c r="AF16" s="4">
        <v>1830</v>
      </c>
      <c r="AG16" s="5">
        <f t="shared" si="9"/>
        <v>5.2285714285714286</v>
      </c>
      <c r="AI16" s="9"/>
      <c r="AJ16" s="9"/>
      <c r="AK16" s="10"/>
      <c r="AL16" s="8"/>
    </row>
    <row r="17" spans="1:38" x14ac:dyDescent="0.3">
      <c r="A17" s="3">
        <v>16</v>
      </c>
      <c r="B17" s="4">
        <f>AF2</f>
        <v>150</v>
      </c>
      <c r="C17" s="5">
        <f t="shared" si="3"/>
        <v>9.375</v>
      </c>
      <c r="D17" s="18">
        <f t="shared" si="10"/>
        <v>-38</v>
      </c>
      <c r="E17" s="13"/>
      <c r="F17" s="20">
        <v>49</v>
      </c>
      <c r="G17" s="4">
        <f>AF4</f>
        <v>285</v>
      </c>
      <c r="H17" s="5">
        <f t="shared" si="0"/>
        <v>5.8163265306122449</v>
      </c>
      <c r="I17" s="5">
        <f t="shared" si="4"/>
        <v>58</v>
      </c>
      <c r="K17" s="3">
        <v>82</v>
      </c>
      <c r="L17" s="4">
        <f>AF6</f>
        <v>540</v>
      </c>
      <c r="M17" s="5">
        <f t="shared" si="1"/>
        <v>6.5853658536585362</v>
      </c>
      <c r="N17" s="5">
        <f t="shared" si="5"/>
        <v>34.000000000000028</v>
      </c>
      <c r="O17" s="15"/>
      <c r="P17" s="3">
        <v>115</v>
      </c>
      <c r="Q17" s="4">
        <f>AF7</f>
        <v>675</v>
      </c>
      <c r="R17" s="5">
        <f t="shared" si="2"/>
        <v>5.8695652173913047</v>
      </c>
      <c r="S17" s="5">
        <f t="shared" si="6"/>
        <v>129.99999999999997</v>
      </c>
      <c r="T17" s="3">
        <v>148</v>
      </c>
      <c r="U17" s="4">
        <f>AF8</f>
        <v>805</v>
      </c>
      <c r="V17" s="5">
        <f t="shared" si="11"/>
        <v>5.4391891891891895</v>
      </c>
      <c r="W17" s="5">
        <f t="shared" si="7"/>
        <v>230.99999999999994</v>
      </c>
      <c r="X17" s="8"/>
      <c r="Y17" s="3">
        <v>181</v>
      </c>
      <c r="Z17" s="4">
        <f>AF10</f>
        <v>1065</v>
      </c>
      <c r="AA17" s="5">
        <f t="shared" si="12"/>
        <v>5.8839779005524866</v>
      </c>
      <c r="AB17" s="5">
        <f t="shared" si="8"/>
        <v>201.99999999999991</v>
      </c>
      <c r="AD17" s="3">
        <v>351</v>
      </c>
      <c r="AE17" s="3">
        <v>375</v>
      </c>
      <c r="AF17" s="4">
        <v>1950</v>
      </c>
      <c r="AG17" s="5">
        <f t="shared" si="9"/>
        <v>5.2</v>
      </c>
      <c r="AI17" s="9"/>
      <c r="AJ17" s="9"/>
      <c r="AK17" s="10"/>
      <c r="AL17" s="8"/>
    </row>
    <row r="18" spans="1:38" x14ac:dyDescent="0.3">
      <c r="A18" s="3">
        <v>17</v>
      </c>
      <c r="B18" s="4">
        <f>AF2</f>
        <v>150</v>
      </c>
      <c r="C18" s="5">
        <f t="shared" si="3"/>
        <v>8.8235294117647065</v>
      </c>
      <c r="D18" s="18">
        <f t="shared" si="10"/>
        <v>-31.000000000000011</v>
      </c>
      <c r="E18" s="13"/>
      <c r="F18" s="20">
        <v>50</v>
      </c>
      <c r="G18" s="4">
        <f>AF4</f>
        <v>285</v>
      </c>
      <c r="H18" s="5">
        <f t="shared" si="0"/>
        <v>5.7</v>
      </c>
      <c r="I18" s="5">
        <f t="shared" si="4"/>
        <v>64.999999999999986</v>
      </c>
      <c r="K18" s="3">
        <v>83</v>
      </c>
      <c r="L18" s="4">
        <f>AF6</f>
        <v>540</v>
      </c>
      <c r="M18" s="5">
        <f t="shared" si="1"/>
        <v>6.5060240963855422</v>
      </c>
      <c r="N18" s="5">
        <f t="shared" si="5"/>
        <v>40.999999999999993</v>
      </c>
      <c r="O18" s="15"/>
      <c r="P18" s="3">
        <v>116</v>
      </c>
      <c r="Q18" s="4">
        <f>AF7</f>
        <v>675</v>
      </c>
      <c r="R18" s="5">
        <f t="shared" si="2"/>
        <v>5.818965517241379</v>
      </c>
      <c r="S18" s="5">
        <f t="shared" si="6"/>
        <v>137.00000000000003</v>
      </c>
      <c r="T18" s="3">
        <v>149</v>
      </c>
      <c r="U18" s="4">
        <f>AF8</f>
        <v>805</v>
      </c>
      <c r="V18" s="5">
        <f t="shared" si="11"/>
        <v>5.4026845637583891</v>
      </c>
      <c r="W18" s="5">
        <f t="shared" si="7"/>
        <v>238.00000000000003</v>
      </c>
      <c r="X18" s="8"/>
      <c r="Y18" s="3">
        <v>182</v>
      </c>
      <c r="Z18" s="4">
        <f>AF10</f>
        <v>1065</v>
      </c>
      <c r="AA18" s="5">
        <f t="shared" si="12"/>
        <v>5.8516483516483513</v>
      </c>
      <c r="AB18" s="5">
        <f t="shared" si="8"/>
        <v>209.00000000000006</v>
      </c>
      <c r="AD18" s="3">
        <v>376</v>
      </c>
      <c r="AE18" s="3">
        <v>400</v>
      </c>
      <c r="AF18" s="4">
        <v>2080</v>
      </c>
      <c r="AG18" s="5">
        <f t="shared" si="9"/>
        <v>5.2</v>
      </c>
      <c r="AI18" s="9"/>
      <c r="AJ18" s="9"/>
      <c r="AK18" s="10"/>
      <c r="AL18" s="8"/>
    </row>
    <row r="19" spans="1:38" x14ac:dyDescent="0.3">
      <c r="A19" s="3">
        <v>18</v>
      </c>
      <c r="B19" s="4">
        <f>AF2</f>
        <v>150</v>
      </c>
      <c r="C19" s="5">
        <f t="shared" si="3"/>
        <v>8.3333333333333339</v>
      </c>
      <c r="D19" s="18">
        <f t="shared" si="10"/>
        <v>-24.000000000000011</v>
      </c>
      <c r="E19" s="13"/>
      <c r="F19" s="20">
        <v>51</v>
      </c>
      <c r="G19" s="4">
        <f>AF5</f>
        <v>405</v>
      </c>
      <c r="H19" s="5">
        <f t="shared" si="0"/>
        <v>7.9411764705882355</v>
      </c>
      <c r="I19" s="5">
        <f t="shared" si="4"/>
        <v>-48.000000000000014</v>
      </c>
      <c r="K19" s="3">
        <v>84</v>
      </c>
      <c r="L19" s="4">
        <f>AF6</f>
        <v>540</v>
      </c>
      <c r="M19" s="5">
        <f t="shared" si="1"/>
        <v>6.4285714285714288</v>
      </c>
      <c r="N19" s="5">
        <f t="shared" si="5"/>
        <v>47.999999999999979</v>
      </c>
      <c r="O19" s="15"/>
      <c r="P19" s="3">
        <v>117</v>
      </c>
      <c r="Q19" s="4">
        <f>AF7</f>
        <v>675</v>
      </c>
      <c r="R19" s="5">
        <f t="shared" si="2"/>
        <v>5.7692307692307692</v>
      </c>
      <c r="S19" s="5">
        <f t="shared" si="6"/>
        <v>144</v>
      </c>
      <c r="T19" s="3">
        <v>150</v>
      </c>
      <c r="U19" s="4">
        <f>AF8</f>
        <v>805</v>
      </c>
      <c r="V19" s="5">
        <f>U19/T19</f>
        <v>5.3666666666666663</v>
      </c>
      <c r="W19" s="5">
        <f t="shared" si="7"/>
        <v>245.00000000000006</v>
      </c>
      <c r="X19" s="8"/>
      <c r="Y19" s="3">
        <v>183</v>
      </c>
      <c r="Z19" s="4">
        <f>AF10</f>
        <v>1065</v>
      </c>
      <c r="AA19" s="5">
        <f>Z19/Y19</f>
        <v>5.8196721311475406</v>
      </c>
      <c r="AB19" s="5">
        <f t="shared" si="8"/>
        <v>216.00000000000009</v>
      </c>
      <c r="AD19" s="3">
        <v>401</v>
      </c>
      <c r="AE19" s="3">
        <v>425</v>
      </c>
      <c r="AF19" s="4">
        <v>2200</v>
      </c>
      <c r="AG19" s="5">
        <f t="shared" si="9"/>
        <v>5.1764705882352944</v>
      </c>
      <c r="AI19" s="9"/>
      <c r="AJ19" s="9"/>
      <c r="AK19" s="10"/>
      <c r="AL19" s="8"/>
    </row>
    <row r="20" spans="1:38" x14ac:dyDescent="0.3">
      <c r="A20" s="3">
        <v>19</v>
      </c>
      <c r="B20" s="4">
        <f>AF2</f>
        <v>150</v>
      </c>
      <c r="C20" s="5">
        <f t="shared" si="3"/>
        <v>7.8947368421052628</v>
      </c>
      <c r="D20" s="18">
        <f t="shared" si="10"/>
        <v>-16.999999999999993</v>
      </c>
      <c r="E20" s="13"/>
      <c r="F20" s="20">
        <v>52</v>
      </c>
      <c r="G20" s="4">
        <f>AF5</f>
        <v>405</v>
      </c>
      <c r="H20" s="5">
        <f t="shared" si="0"/>
        <v>7.7884615384615383</v>
      </c>
      <c r="I20" s="5">
        <f t="shared" si="4"/>
        <v>-40.999999999999993</v>
      </c>
      <c r="K20" s="3">
        <v>85</v>
      </c>
      <c r="L20" s="4">
        <f>AF6</f>
        <v>540</v>
      </c>
      <c r="M20" s="5">
        <f t="shared" si="1"/>
        <v>6.3529411764705879</v>
      </c>
      <c r="N20" s="5">
        <f t="shared" si="5"/>
        <v>55.000000000000028</v>
      </c>
      <c r="O20" s="15"/>
      <c r="P20" s="3">
        <v>118</v>
      </c>
      <c r="Q20" s="4">
        <f>AF7</f>
        <v>675</v>
      </c>
      <c r="R20" s="5">
        <f t="shared" si="2"/>
        <v>5.7203389830508478</v>
      </c>
      <c r="S20" s="5">
        <f t="shared" si="6"/>
        <v>150.99999999999997</v>
      </c>
      <c r="T20" s="3">
        <v>151</v>
      </c>
      <c r="U20" s="5">
        <f>AF9</f>
        <v>935</v>
      </c>
      <c r="V20" s="5">
        <f t="shared" ref="V20:V34" si="13">U20/T20</f>
        <v>6.1920529801324502</v>
      </c>
      <c r="W20" s="5">
        <f t="shared" si="7"/>
        <v>122.00000000000001</v>
      </c>
      <c r="X20" s="8"/>
      <c r="Y20" s="3">
        <v>184</v>
      </c>
      <c r="Z20" s="5">
        <f>AF10</f>
        <v>1065</v>
      </c>
      <c r="AA20" s="5">
        <f t="shared" ref="AA20:AA34" si="14">Z20/Y20</f>
        <v>5.7880434782608692</v>
      </c>
      <c r="AB20" s="5">
        <f t="shared" si="8"/>
        <v>223.00000000000006</v>
      </c>
      <c r="AD20" s="3">
        <v>426</v>
      </c>
      <c r="AE20" s="3">
        <v>450</v>
      </c>
      <c r="AF20" s="4">
        <v>2330</v>
      </c>
      <c r="AG20" s="5">
        <f>AF20/AE20</f>
        <v>5.177777777777778</v>
      </c>
      <c r="AI20" s="9"/>
      <c r="AJ20" s="9"/>
      <c r="AK20" s="10"/>
      <c r="AL20" s="8"/>
    </row>
    <row r="21" spans="1:38" x14ac:dyDescent="0.3">
      <c r="A21" s="3">
        <v>20</v>
      </c>
      <c r="B21" s="4">
        <f>AF2</f>
        <v>150</v>
      </c>
      <c r="C21" s="5">
        <f t="shared" si="3"/>
        <v>7.5</v>
      </c>
      <c r="D21" s="18">
        <f t="shared" si="10"/>
        <v>-10</v>
      </c>
      <c r="E21" s="13"/>
      <c r="F21" s="20">
        <v>53</v>
      </c>
      <c r="G21" s="4">
        <f>AF5</f>
        <v>405</v>
      </c>
      <c r="H21" s="5">
        <f t="shared" si="0"/>
        <v>7.6415094339622645</v>
      </c>
      <c r="I21" s="5">
        <f t="shared" si="4"/>
        <v>-34.000000000000014</v>
      </c>
      <c r="K21" s="3">
        <v>86</v>
      </c>
      <c r="L21" s="4">
        <f>AF6</f>
        <v>540</v>
      </c>
      <c r="M21" s="5">
        <f t="shared" si="1"/>
        <v>6.2790697674418601</v>
      </c>
      <c r="N21" s="5">
        <f t="shared" si="5"/>
        <v>62.000000000000036</v>
      </c>
      <c r="O21" s="15"/>
      <c r="P21" s="3">
        <v>119</v>
      </c>
      <c r="Q21" s="4">
        <f>AF7</f>
        <v>675</v>
      </c>
      <c r="R21" s="5">
        <f t="shared" si="2"/>
        <v>5.6722689075630255</v>
      </c>
      <c r="S21" s="5">
        <f t="shared" si="6"/>
        <v>157.99999999999997</v>
      </c>
      <c r="T21" s="3">
        <v>152</v>
      </c>
      <c r="U21" s="5">
        <f>AF9</f>
        <v>935</v>
      </c>
      <c r="V21" s="5">
        <f t="shared" si="13"/>
        <v>6.1513157894736841</v>
      </c>
      <c r="W21" s="5">
        <f t="shared" si="7"/>
        <v>129.00000000000003</v>
      </c>
      <c r="X21" s="8"/>
      <c r="Y21" s="3">
        <v>185</v>
      </c>
      <c r="Z21" s="5">
        <f>AF10</f>
        <v>1065</v>
      </c>
      <c r="AA21" s="5">
        <f t="shared" si="14"/>
        <v>5.756756756756757</v>
      </c>
      <c r="AB21" s="5">
        <f t="shared" si="8"/>
        <v>229.99999999999994</v>
      </c>
      <c r="AD21" s="3">
        <v>451</v>
      </c>
      <c r="AE21" s="3">
        <v>475</v>
      </c>
      <c r="AF21" s="4">
        <v>2450</v>
      </c>
      <c r="AG21" s="5">
        <f>AF21/AE21</f>
        <v>5.1578947368421053</v>
      </c>
      <c r="AI21" s="9"/>
      <c r="AJ21" s="9"/>
      <c r="AK21" s="10"/>
      <c r="AL21" s="8"/>
    </row>
    <row r="22" spans="1:38" x14ac:dyDescent="0.3">
      <c r="A22" s="3">
        <v>21</v>
      </c>
      <c r="B22" s="4">
        <f>AF2</f>
        <v>150</v>
      </c>
      <c r="C22" s="5">
        <f t="shared" si="3"/>
        <v>7.1428571428571432</v>
      </c>
      <c r="D22" s="18">
        <f t="shared" si="10"/>
        <v>-3.000000000000008</v>
      </c>
      <c r="E22" s="13"/>
      <c r="F22" s="20">
        <v>54</v>
      </c>
      <c r="G22" s="4">
        <f>AF5</f>
        <v>405</v>
      </c>
      <c r="H22" s="5">
        <f t="shared" si="0"/>
        <v>7.5</v>
      </c>
      <c r="I22" s="5">
        <f t="shared" si="4"/>
        <v>-27</v>
      </c>
      <c r="K22" s="3">
        <v>87</v>
      </c>
      <c r="L22" s="4">
        <f>AF6</f>
        <v>540</v>
      </c>
      <c r="M22" s="5">
        <f t="shared" si="1"/>
        <v>6.2068965517241379</v>
      </c>
      <c r="N22" s="5">
        <f t="shared" si="5"/>
        <v>69</v>
      </c>
      <c r="O22" s="15"/>
      <c r="P22" s="3">
        <v>120</v>
      </c>
      <c r="Q22" s="4">
        <f>AF7</f>
        <v>675</v>
      </c>
      <c r="R22" s="5">
        <f t="shared" si="2"/>
        <v>5.625</v>
      </c>
      <c r="S22" s="5">
        <f t="shared" si="6"/>
        <v>165</v>
      </c>
      <c r="T22" s="3">
        <v>153</v>
      </c>
      <c r="U22" s="5">
        <f>AF9</f>
        <v>935</v>
      </c>
      <c r="V22" s="5">
        <f t="shared" si="13"/>
        <v>6.1111111111111107</v>
      </c>
      <c r="W22" s="5">
        <f t="shared" si="7"/>
        <v>136.00000000000006</v>
      </c>
      <c r="X22" s="8"/>
      <c r="Y22" s="3">
        <v>186</v>
      </c>
      <c r="Z22" s="5">
        <f>AF10</f>
        <v>1065</v>
      </c>
      <c r="AA22" s="5">
        <f t="shared" si="14"/>
        <v>5.725806451612903</v>
      </c>
      <c r="AB22" s="5">
        <f t="shared" si="8"/>
        <v>237.00000000000003</v>
      </c>
      <c r="AD22" s="3">
        <v>476</v>
      </c>
      <c r="AE22" s="3">
        <v>500</v>
      </c>
      <c r="AF22" s="4">
        <v>2580</v>
      </c>
      <c r="AG22" s="5">
        <f>AF22/AE22</f>
        <v>5.16</v>
      </c>
      <c r="AI22" s="9"/>
      <c r="AJ22" s="9"/>
      <c r="AK22" s="10"/>
      <c r="AL22" s="8"/>
    </row>
    <row r="23" spans="1:38" x14ac:dyDescent="0.3">
      <c r="A23" s="3">
        <v>22</v>
      </c>
      <c r="B23" s="4">
        <f>AF2</f>
        <v>150</v>
      </c>
      <c r="C23" s="5">
        <f t="shared" si="3"/>
        <v>6.8181818181818183</v>
      </c>
      <c r="D23" s="18">
        <f t="shared" si="10"/>
        <v>3.9999999999999964</v>
      </c>
      <c r="E23" s="13"/>
      <c r="F23" s="20">
        <v>55</v>
      </c>
      <c r="G23" s="4">
        <f>AF5</f>
        <v>405</v>
      </c>
      <c r="H23" s="5">
        <f t="shared" si="0"/>
        <v>7.3636363636363633</v>
      </c>
      <c r="I23" s="5">
        <f t="shared" si="4"/>
        <v>-19.999999999999982</v>
      </c>
      <c r="K23" s="3">
        <v>88</v>
      </c>
      <c r="L23" s="4">
        <f>AF6</f>
        <v>540</v>
      </c>
      <c r="M23" s="5">
        <f t="shared" si="1"/>
        <v>6.1363636363636367</v>
      </c>
      <c r="N23" s="5">
        <f t="shared" si="5"/>
        <v>75.999999999999972</v>
      </c>
      <c r="O23" s="15"/>
      <c r="P23" s="3">
        <v>121</v>
      </c>
      <c r="Q23" s="4">
        <f>AF7</f>
        <v>675</v>
      </c>
      <c r="R23" s="5">
        <f t="shared" si="2"/>
        <v>5.5785123966942152</v>
      </c>
      <c r="S23" s="5">
        <f t="shared" si="6"/>
        <v>171.99999999999997</v>
      </c>
      <c r="T23" s="3">
        <v>154</v>
      </c>
      <c r="U23" s="5">
        <f>AF9</f>
        <v>935</v>
      </c>
      <c r="V23" s="5">
        <f t="shared" si="13"/>
        <v>6.0714285714285712</v>
      </c>
      <c r="W23" s="5">
        <f t="shared" si="7"/>
        <v>143.00000000000003</v>
      </c>
      <c r="X23" s="8"/>
      <c r="Y23" s="3">
        <v>187</v>
      </c>
      <c r="Z23" s="5">
        <f>AF10</f>
        <v>1065</v>
      </c>
      <c r="AA23" s="5">
        <f t="shared" si="14"/>
        <v>5.6951871657754012</v>
      </c>
      <c r="AB23" s="5">
        <f t="shared" si="8"/>
        <v>243.99999999999997</v>
      </c>
    </row>
    <row r="24" spans="1:38" x14ac:dyDescent="0.3">
      <c r="A24" s="3">
        <v>23</v>
      </c>
      <c r="B24" s="4">
        <f>AF2</f>
        <v>150</v>
      </c>
      <c r="C24" s="5">
        <f t="shared" si="3"/>
        <v>6.5217391304347823</v>
      </c>
      <c r="D24" s="18">
        <f t="shared" si="10"/>
        <v>11.000000000000007</v>
      </c>
      <c r="E24" s="13"/>
      <c r="F24" s="20">
        <v>56</v>
      </c>
      <c r="G24" s="4">
        <f>AF5</f>
        <v>405</v>
      </c>
      <c r="H24" s="5">
        <f t="shared" si="0"/>
        <v>7.2321428571428568</v>
      </c>
      <c r="I24" s="5">
        <f t="shared" si="4"/>
        <v>-12.999999999999979</v>
      </c>
      <c r="K24" s="3">
        <v>89</v>
      </c>
      <c r="L24" s="4">
        <f>AF6</f>
        <v>540</v>
      </c>
      <c r="M24" s="5">
        <f t="shared" si="1"/>
        <v>6.0674157303370784</v>
      </c>
      <c r="N24" s="5">
        <f t="shared" si="5"/>
        <v>83.000000000000028</v>
      </c>
      <c r="O24" s="15"/>
      <c r="P24" s="3">
        <v>122</v>
      </c>
      <c r="Q24" s="4">
        <f>AF7</f>
        <v>675</v>
      </c>
      <c r="R24" s="5">
        <f t="shared" si="2"/>
        <v>5.5327868852459012</v>
      </c>
      <c r="S24" s="5">
        <f t="shared" si="6"/>
        <v>179.00000000000006</v>
      </c>
      <c r="T24" s="3">
        <v>155</v>
      </c>
      <c r="U24" s="5">
        <f>AF9</f>
        <v>935</v>
      </c>
      <c r="V24" s="5">
        <f t="shared" si="13"/>
        <v>6.032258064516129</v>
      </c>
      <c r="W24" s="5">
        <f t="shared" si="7"/>
        <v>150</v>
      </c>
      <c r="X24" s="8"/>
      <c r="Y24" s="3">
        <v>188</v>
      </c>
      <c r="Z24" s="5">
        <f>AF10</f>
        <v>1065</v>
      </c>
      <c r="AA24" s="5">
        <f t="shared" si="14"/>
        <v>5.6648936170212769</v>
      </c>
      <c r="AB24" s="5">
        <f t="shared" si="8"/>
        <v>250.99999999999994</v>
      </c>
    </row>
    <row r="25" spans="1:38" x14ac:dyDescent="0.3">
      <c r="A25" s="3">
        <v>24</v>
      </c>
      <c r="B25" s="4">
        <f>AF2</f>
        <v>150</v>
      </c>
      <c r="C25" s="5">
        <f>B25/A25</f>
        <v>6.25</v>
      </c>
      <c r="D25" s="18">
        <f t="shared" si="10"/>
        <v>18</v>
      </c>
      <c r="E25" s="13"/>
      <c r="F25" s="20">
        <v>57</v>
      </c>
      <c r="G25" s="4">
        <f>AF5</f>
        <v>405</v>
      </c>
      <c r="H25" s="5">
        <f t="shared" si="0"/>
        <v>7.1052631578947372</v>
      </c>
      <c r="I25" s="5">
        <f t="shared" si="4"/>
        <v>-6.0000000000000187</v>
      </c>
      <c r="K25" s="3">
        <v>90</v>
      </c>
      <c r="L25" s="4">
        <f>AF6</f>
        <v>540</v>
      </c>
      <c r="M25" s="5">
        <f t="shared" si="1"/>
        <v>6</v>
      </c>
      <c r="N25" s="5">
        <f t="shared" si="5"/>
        <v>90</v>
      </c>
      <c r="O25" s="15"/>
      <c r="P25" s="3">
        <v>123</v>
      </c>
      <c r="Q25" s="4">
        <f>AF7</f>
        <v>675</v>
      </c>
      <c r="R25" s="5">
        <f t="shared" si="2"/>
        <v>5.4878048780487809</v>
      </c>
      <c r="S25" s="5">
        <f t="shared" si="6"/>
        <v>185.99999999999994</v>
      </c>
      <c r="T25" s="3">
        <v>156</v>
      </c>
      <c r="U25" s="5">
        <f>AF9</f>
        <v>935</v>
      </c>
      <c r="V25" s="5">
        <f t="shared" si="13"/>
        <v>5.9935897435897436</v>
      </c>
      <c r="W25" s="5">
        <f t="shared" si="7"/>
        <v>157</v>
      </c>
      <c r="X25" s="8"/>
      <c r="Y25" s="3">
        <v>189</v>
      </c>
      <c r="Z25" s="5">
        <f>AF10</f>
        <v>1065</v>
      </c>
      <c r="AA25" s="5">
        <f t="shared" si="14"/>
        <v>5.6349206349206353</v>
      </c>
      <c r="AB25" s="5">
        <f t="shared" si="8"/>
        <v>257.99999999999994</v>
      </c>
    </row>
    <row r="26" spans="1:38" x14ac:dyDescent="0.3">
      <c r="A26" s="3">
        <v>25</v>
      </c>
      <c r="B26" s="4">
        <f>AF2</f>
        <v>150</v>
      </c>
      <c r="C26" s="5">
        <f t="shared" si="3"/>
        <v>6</v>
      </c>
      <c r="D26" s="18">
        <f t="shared" si="10"/>
        <v>25</v>
      </c>
      <c r="E26" s="13"/>
      <c r="F26" s="20">
        <v>58</v>
      </c>
      <c r="G26" s="4">
        <f>AF5</f>
        <v>405</v>
      </c>
      <c r="H26" s="5">
        <f t="shared" si="0"/>
        <v>6.9827586206896548</v>
      </c>
      <c r="I26" s="5">
        <f t="shared" si="4"/>
        <v>1.0000000000000213</v>
      </c>
      <c r="K26" s="3">
        <v>91</v>
      </c>
      <c r="L26" s="4">
        <f>AF6</f>
        <v>540</v>
      </c>
      <c r="M26" s="5">
        <f t="shared" si="1"/>
        <v>5.9340659340659343</v>
      </c>
      <c r="N26" s="5">
        <f t="shared" si="5"/>
        <v>96.999999999999972</v>
      </c>
      <c r="O26" s="15"/>
      <c r="P26" s="3">
        <v>124</v>
      </c>
      <c r="Q26" s="4">
        <f>AF7</f>
        <v>675</v>
      </c>
      <c r="R26" s="5">
        <f t="shared" si="2"/>
        <v>5.443548387096774</v>
      </c>
      <c r="S26" s="5">
        <f t="shared" si="6"/>
        <v>193.00000000000003</v>
      </c>
      <c r="T26" s="3">
        <v>157</v>
      </c>
      <c r="U26" s="5">
        <f>AF9</f>
        <v>935</v>
      </c>
      <c r="V26" s="5">
        <f t="shared" si="13"/>
        <v>5.9554140127388537</v>
      </c>
      <c r="W26" s="5">
        <f t="shared" si="7"/>
        <v>163.99999999999997</v>
      </c>
      <c r="X26" s="8"/>
      <c r="Y26" s="3">
        <v>190</v>
      </c>
      <c r="Z26" s="5">
        <f>AF10</f>
        <v>1065</v>
      </c>
      <c r="AA26" s="5">
        <f t="shared" si="14"/>
        <v>5.6052631578947372</v>
      </c>
      <c r="AB26" s="5">
        <f t="shared" si="8"/>
        <v>264.99999999999994</v>
      </c>
    </row>
    <row r="27" spans="1:38" x14ac:dyDescent="0.3">
      <c r="A27" s="3">
        <v>26</v>
      </c>
      <c r="B27" s="4">
        <f>AF3</f>
        <v>210</v>
      </c>
      <c r="C27" s="5">
        <f t="shared" si="3"/>
        <v>8.0769230769230766</v>
      </c>
      <c r="D27" s="18">
        <f t="shared" si="10"/>
        <v>-27.999999999999993</v>
      </c>
      <c r="E27" s="13"/>
      <c r="F27" s="20">
        <v>59</v>
      </c>
      <c r="G27" s="4">
        <f>AF5</f>
        <v>405</v>
      </c>
      <c r="H27" s="5">
        <f t="shared" si="0"/>
        <v>6.8644067796610173</v>
      </c>
      <c r="I27" s="5">
        <f t="shared" si="4"/>
        <v>7.9999999999999787</v>
      </c>
      <c r="K27" s="3">
        <v>92</v>
      </c>
      <c r="L27" s="4">
        <f>AF6</f>
        <v>540</v>
      </c>
      <c r="M27" s="5">
        <f t="shared" si="1"/>
        <v>5.8695652173913047</v>
      </c>
      <c r="N27" s="5">
        <f t="shared" si="5"/>
        <v>103.99999999999997</v>
      </c>
      <c r="O27" s="15"/>
      <c r="P27" s="3">
        <v>125</v>
      </c>
      <c r="Q27" s="4">
        <f>AF7</f>
        <v>675</v>
      </c>
      <c r="R27" s="5">
        <f t="shared" si="2"/>
        <v>5.4</v>
      </c>
      <c r="S27" s="5">
        <f t="shared" si="6"/>
        <v>199.99999999999994</v>
      </c>
      <c r="T27" s="3">
        <v>158</v>
      </c>
      <c r="U27" s="5">
        <f>AF9</f>
        <v>935</v>
      </c>
      <c r="V27" s="5">
        <f t="shared" si="13"/>
        <v>5.9177215189873413</v>
      </c>
      <c r="W27" s="5">
        <f t="shared" si="7"/>
        <v>171.00000000000006</v>
      </c>
      <c r="X27" s="8"/>
      <c r="Y27" s="3">
        <v>191</v>
      </c>
      <c r="Z27" s="5">
        <f>AF10</f>
        <v>1065</v>
      </c>
      <c r="AA27" s="5">
        <f t="shared" si="14"/>
        <v>5.5759162303664924</v>
      </c>
      <c r="AB27" s="5">
        <f t="shared" si="8"/>
        <v>271.99999999999994</v>
      </c>
    </row>
    <row r="28" spans="1:38" x14ac:dyDescent="0.3">
      <c r="A28" s="3">
        <v>27</v>
      </c>
      <c r="B28" s="4">
        <f>AF3</f>
        <v>210</v>
      </c>
      <c r="C28" s="5">
        <f t="shared" si="3"/>
        <v>7.7777777777777777</v>
      </c>
      <c r="D28" s="18">
        <f t="shared" si="10"/>
        <v>-20.999999999999996</v>
      </c>
      <c r="E28" s="13"/>
      <c r="F28" s="20">
        <v>60</v>
      </c>
      <c r="G28" s="4">
        <f>AF5</f>
        <v>405</v>
      </c>
      <c r="H28" s="5">
        <f t="shared" si="0"/>
        <v>6.75</v>
      </c>
      <c r="I28" s="5">
        <f t="shared" si="4"/>
        <v>15</v>
      </c>
      <c r="K28" s="3">
        <v>93</v>
      </c>
      <c r="L28" s="4">
        <f>AF6</f>
        <v>540</v>
      </c>
      <c r="M28" s="5">
        <f t="shared" si="1"/>
        <v>5.806451612903226</v>
      </c>
      <c r="N28" s="5">
        <f t="shared" si="5"/>
        <v>110.99999999999999</v>
      </c>
      <c r="O28" s="15"/>
      <c r="P28" s="3">
        <v>126</v>
      </c>
      <c r="Q28" s="4">
        <f>AF8</f>
        <v>805</v>
      </c>
      <c r="R28" s="5">
        <f t="shared" si="2"/>
        <v>6.3888888888888893</v>
      </c>
      <c r="S28" s="5">
        <f t="shared" si="6"/>
        <v>76.999999999999943</v>
      </c>
      <c r="T28" s="3">
        <v>159</v>
      </c>
      <c r="U28" s="5">
        <f>AF9</f>
        <v>935</v>
      </c>
      <c r="V28" s="5">
        <f t="shared" si="13"/>
        <v>5.8805031446540879</v>
      </c>
      <c r="W28" s="5">
        <f t="shared" si="7"/>
        <v>178.00000000000003</v>
      </c>
      <c r="X28" s="8"/>
      <c r="Y28" s="3">
        <v>192</v>
      </c>
      <c r="Z28" s="5">
        <f>AF10</f>
        <v>1065</v>
      </c>
      <c r="AA28" s="5">
        <f t="shared" si="14"/>
        <v>5.546875</v>
      </c>
      <c r="AB28" s="5">
        <f t="shared" si="8"/>
        <v>279</v>
      </c>
    </row>
    <row r="29" spans="1:38" x14ac:dyDescent="0.3">
      <c r="A29" s="3">
        <v>28</v>
      </c>
      <c r="B29" s="4">
        <f>AF3</f>
        <v>210</v>
      </c>
      <c r="C29" s="5">
        <f t="shared" si="3"/>
        <v>7.5</v>
      </c>
      <c r="D29" s="18">
        <f t="shared" si="10"/>
        <v>-14</v>
      </c>
      <c r="E29" s="13"/>
      <c r="F29" s="20">
        <v>61</v>
      </c>
      <c r="G29" s="4">
        <f>AF5</f>
        <v>405</v>
      </c>
      <c r="H29" s="5">
        <f t="shared" si="0"/>
        <v>6.639344262295082</v>
      </c>
      <c r="I29" s="5">
        <f t="shared" si="4"/>
        <v>21.999999999999996</v>
      </c>
      <c r="K29" s="3">
        <v>94</v>
      </c>
      <c r="L29" s="4">
        <f>AF6</f>
        <v>540</v>
      </c>
      <c r="M29" s="5">
        <f t="shared" si="1"/>
        <v>5.7446808510638299</v>
      </c>
      <c r="N29" s="5">
        <f t="shared" si="5"/>
        <v>118</v>
      </c>
      <c r="O29" s="15"/>
      <c r="P29" s="3">
        <v>127</v>
      </c>
      <c r="Q29" s="4">
        <f>AF8</f>
        <v>805</v>
      </c>
      <c r="R29" s="5">
        <f t="shared" si="2"/>
        <v>6.3385826771653546</v>
      </c>
      <c r="S29" s="5">
        <f t="shared" si="6"/>
        <v>83.999999999999957</v>
      </c>
      <c r="T29" s="3">
        <v>160</v>
      </c>
      <c r="U29" s="5">
        <f>AF9</f>
        <v>935</v>
      </c>
      <c r="V29" s="5">
        <f t="shared" si="13"/>
        <v>5.84375</v>
      </c>
      <c r="W29" s="5">
        <f t="shared" si="7"/>
        <v>185</v>
      </c>
      <c r="X29" s="8"/>
      <c r="Y29" s="3">
        <v>193</v>
      </c>
      <c r="Z29" s="5">
        <f>AF10</f>
        <v>1065</v>
      </c>
      <c r="AA29" s="5">
        <f t="shared" si="14"/>
        <v>5.5181347150259068</v>
      </c>
      <c r="AB29" s="5">
        <f t="shared" si="8"/>
        <v>286</v>
      </c>
    </row>
    <row r="30" spans="1:38" x14ac:dyDescent="0.3">
      <c r="A30" s="3">
        <v>29</v>
      </c>
      <c r="B30" s="4">
        <f>AF3</f>
        <v>210</v>
      </c>
      <c r="C30" s="5">
        <f t="shared" si="3"/>
        <v>7.2413793103448274</v>
      </c>
      <c r="D30" s="18">
        <f t="shared" si="10"/>
        <v>-6.9999999999999947</v>
      </c>
      <c r="E30" s="13"/>
      <c r="F30" s="20">
        <v>62</v>
      </c>
      <c r="G30" s="4">
        <f>AF5</f>
        <v>405</v>
      </c>
      <c r="H30" s="5">
        <f t="shared" si="0"/>
        <v>6.532258064516129</v>
      </c>
      <c r="I30" s="5">
        <f t="shared" si="4"/>
        <v>29</v>
      </c>
      <c r="K30" s="3">
        <v>95</v>
      </c>
      <c r="L30" s="4">
        <f>AF6</f>
        <v>540</v>
      </c>
      <c r="M30" s="5">
        <f t="shared" si="1"/>
        <v>5.6842105263157894</v>
      </c>
      <c r="N30" s="5">
        <f t="shared" si="5"/>
        <v>125.00000000000001</v>
      </c>
      <c r="O30" s="15"/>
      <c r="P30" s="3">
        <v>128</v>
      </c>
      <c r="Q30" s="4">
        <f>AF8</f>
        <v>805</v>
      </c>
      <c r="R30" s="5">
        <f t="shared" si="2"/>
        <v>6.2890625</v>
      </c>
      <c r="S30" s="5">
        <f t="shared" si="6"/>
        <v>91</v>
      </c>
      <c r="T30" s="3">
        <v>161</v>
      </c>
      <c r="U30" s="5">
        <f>AF9</f>
        <v>935</v>
      </c>
      <c r="V30" s="5">
        <f t="shared" si="13"/>
        <v>5.8074534161490687</v>
      </c>
      <c r="W30" s="5">
        <f t="shared" si="7"/>
        <v>191.99999999999994</v>
      </c>
      <c r="X30" s="8"/>
      <c r="Y30" s="3">
        <v>194</v>
      </c>
      <c r="Z30" s="5">
        <f>AF10</f>
        <v>1065</v>
      </c>
      <c r="AA30" s="5">
        <f t="shared" si="14"/>
        <v>5.4896907216494846</v>
      </c>
      <c r="AB30" s="5">
        <f t="shared" si="8"/>
        <v>293</v>
      </c>
    </row>
    <row r="31" spans="1:38" x14ac:dyDescent="0.3">
      <c r="A31" s="3">
        <v>30</v>
      </c>
      <c r="B31" s="4">
        <f>AF3</f>
        <v>210</v>
      </c>
      <c r="C31" s="5">
        <f t="shared" si="3"/>
        <v>7</v>
      </c>
      <c r="D31" s="18">
        <f t="shared" si="10"/>
        <v>0</v>
      </c>
      <c r="E31" s="13"/>
      <c r="F31" s="20">
        <v>63</v>
      </c>
      <c r="G31" s="4">
        <f>AF5</f>
        <v>405</v>
      </c>
      <c r="H31" s="5">
        <f t="shared" si="0"/>
        <v>6.4285714285714288</v>
      </c>
      <c r="I31" s="5">
        <f t="shared" si="4"/>
        <v>35.999999999999986</v>
      </c>
      <c r="K31" s="3">
        <v>96</v>
      </c>
      <c r="L31" s="4">
        <f>AF6</f>
        <v>540</v>
      </c>
      <c r="M31" s="5">
        <f t="shared" si="1"/>
        <v>5.625</v>
      </c>
      <c r="N31" s="5">
        <f t="shared" si="5"/>
        <v>132</v>
      </c>
      <c r="O31" s="15"/>
      <c r="P31" s="3">
        <v>129</v>
      </c>
      <c r="Q31" s="4">
        <f>AF8</f>
        <v>805</v>
      </c>
      <c r="R31" s="5">
        <f t="shared" si="2"/>
        <v>6.2403100775193803</v>
      </c>
      <c r="S31" s="5">
        <f t="shared" si="6"/>
        <v>97.999999999999943</v>
      </c>
      <c r="T31" s="3">
        <v>162</v>
      </c>
      <c r="U31" s="5">
        <f>AF9</f>
        <v>935</v>
      </c>
      <c r="V31" s="5">
        <f t="shared" si="13"/>
        <v>5.7716049382716053</v>
      </c>
      <c r="W31" s="5">
        <f t="shared" si="7"/>
        <v>198.99999999999994</v>
      </c>
      <c r="X31" s="8"/>
      <c r="Y31" s="3">
        <v>195</v>
      </c>
      <c r="Z31" s="5">
        <f>AF10</f>
        <v>1065</v>
      </c>
      <c r="AA31" s="5">
        <f t="shared" si="14"/>
        <v>5.4615384615384617</v>
      </c>
      <c r="AB31" s="5">
        <f t="shared" si="8"/>
        <v>300</v>
      </c>
    </row>
    <row r="32" spans="1:38" x14ac:dyDescent="0.3">
      <c r="A32" s="3">
        <v>31</v>
      </c>
      <c r="B32" s="4">
        <f>AF3</f>
        <v>210</v>
      </c>
      <c r="C32" s="5">
        <f>B32/A32</f>
        <v>6.774193548387097</v>
      </c>
      <c r="D32" s="18">
        <f t="shared" si="10"/>
        <v>6.9999999999999938</v>
      </c>
      <c r="E32" s="13"/>
      <c r="F32" s="20">
        <v>64</v>
      </c>
      <c r="G32" s="4">
        <f>AF5</f>
        <v>405</v>
      </c>
      <c r="H32" s="5">
        <f t="shared" si="0"/>
        <v>6.328125</v>
      </c>
      <c r="I32" s="5">
        <f t="shared" si="4"/>
        <v>43</v>
      </c>
      <c r="K32" s="3">
        <v>97</v>
      </c>
      <c r="L32" s="4">
        <f>AF6</f>
        <v>540</v>
      </c>
      <c r="M32" s="5">
        <f t="shared" si="1"/>
        <v>5.5670103092783503</v>
      </c>
      <c r="N32" s="5">
        <f t="shared" si="5"/>
        <v>139.00000000000003</v>
      </c>
      <c r="O32" s="15"/>
      <c r="P32" s="3">
        <v>130</v>
      </c>
      <c r="Q32" s="4">
        <f>AF8</f>
        <v>805</v>
      </c>
      <c r="R32" s="5">
        <f t="shared" si="2"/>
        <v>6.1923076923076925</v>
      </c>
      <c r="S32" s="5">
        <f t="shared" si="6"/>
        <v>104.99999999999997</v>
      </c>
      <c r="T32" s="3">
        <v>163</v>
      </c>
      <c r="U32" s="5">
        <f>AF9</f>
        <v>935</v>
      </c>
      <c r="V32" s="5">
        <f t="shared" si="13"/>
        <v>5.7361963190184051</v>
      </c>
      <c r="W32" s="5">
        <f t="shared" si="7"/>
        <v>205.99999999999997</v>
      </c>
      <c r="X32" s="8"/>
      <c r="Y32" s="3">
        <v>196</v>
      </c>
      <c r="Z32" s="5">
        <f>AF10</f>
        <v>1065</v>
      </c>
      <c r="AA32" s="5">
        <f t="shared" si="14"/>
        <v>5.4336734693877551</v>
      </c>
      <c r="AB32" s="5">
        <f t="shared" si="8"/>
        <v>307</v>
      </c>
    </row>
    <row r="33" spans="1:28" x14ac:dyDescent="0.3">
      <c r="A33" s="3">
        <v>32</v>
      </c>
      <c r="B33" s="4">
        <f>AF3</f>
        <v>210</v>
      </c>
      <c r="C33" s="5">
        <f>B33/A33</f>
        <v>6.5625</v>
      </c>
      <c r="D33" s="18">
        <f t="shared" si="10"/>
        <v>14</v>
      </c>
      <c r="E33" s="13"/>
      <c r="F33" s="20">
        <v>65</v>
      </c>
      <c r="G33" s="4">
        <f>AF5</f>
        <v>405</v>
      </c>
      <c r="H33" s="5">
        <f t="shared" si="0"/>
        <v>6.2307692307692308</v>
      </c>
      <c r="I33" s="5">
        <f t="shared" si="4"/>
        <v>49.999999999999993</v>
      </c>
      <c r="K33" s="3">
        <v>98</v>
      </c>
      <c r="L33" s="4">
        <f>AF6</f>
        <v>540</v>
      </c>
      <c r="M33" s="5">
        <f t="shared" si="1"/>
        <v>5.5102040816326534</v>
      </c>
      <c r="N33" s="5">
        <f t="shared" si="5"/>
        <v>145.99999999999997</v>
      </c>
      <c r="O33" s="15"/>
      <c r="P33" s="3">
        <v>131</v>
      </c>
      <c r="Q33" s="4">
        <f>AF8</f>
        <v>805</v>
      </c>
      <c r="R33" s="5">
        <f t="shared" si="2"/>
        <v>6.1450381679389317</v>
      </c>
      <c r="S33" s="5">
        <f t="shared" si="6"/>
        <v>111.99999999999996</v>
      </c>
      <c r="T33" s="3">
        <v>164</v>
      </c>
      <c r="U33" s="5">
        <f>AF9</f>
        <v>935</v>
      </c>
      <c r="V33" s="5">
        <f t="shared" si="13"/>
        <v>5.7012195121951219</v>
      </c>
      <c r="W33" s="5">
        <f t="shared" si="7"/>
        <v>213</v>
      </c>
      <c r="X33" s="8"/>
      <c r="Y33" s="3">
        <v>197</v>
      </c>
      <c r="Z33" s="5">
        <f>AF10</f>
        <v>1065</v>
      </c>
      <c r="AA33" s="5">
        <f t="shared" si="14"/>
        <v>5.406091370558376</v>
      </c>
      <c r="AB33" s="5">
        <f t="shared" si="8"/>
        <v>313.99999999999994</v>
      </c>
    </row>
    <row r="34" spans="1:28" x14ac:dyDescent="0.3">
      <c r="A34" s="3">
        <v>33</v>
      </c>
      <c r="B34" s="4">
        <f>AF3</f>
        <v>210</v>
      </c>
      <c r="C34" s="5">
        <f>B34/A34</f>
        <v>6.3636363636363633</v>
      </c>
      <c r="D34" s="18">
        <f t="shared" si="10"/>
        <v>21.000000000000011</v>
      </c>
      <c r="E34" s="13"/>
      <c r="F34" s="20">
        <v>66</v>
      </c>
      <c r="G34" s="4">
        <f>AF5</f>
        <v>405</v>
      </c>
      <c r="H34" s="5">
        <f t="shared" si="0"/>
        <v>6.1363636363636367</v>
      </c>
      <c r="I34" s="5">
        <f t="shared" si="4"/>
        <v>56.999999999999979</v>
      </c>
      <c r="K34" s="3">
        <v>99</v>
      </c>
      <c r="L34" s="4">
        <f>AF6</f>
        <v>540</v>
      </c>
      <c r="M34" s="5">
        <f t="shared" si="1"/>
        <v>5.4545454545454541</v>
      </c>
      <c r="N34" s="5">
        <f t="shared" si="5"/>
        <v>153.00000000000003</v>
      </c>
      <c r="O34" s="15"/>
      <c r="P34" s="3">
        <v>132</v>
      </c>
      <c r="Q34" s="4">
        <f>AF8</f>
        <v>805</v>
      </c>
      <c r="R34" s="5">
        <f t="shared" si="2"/>
        <v>6.0984848484848486</v>
      </c>
      <c r="S34" s="5">
        <f t="shared" si="6"/>
        <v>118.99999999999999</v>
      </c>
      <c r="T34" s="3">
        <v>165</v>
      </c>
      <c r="U34" s="5">
        <f>AF9</f>
        <v>935</v>
      </c>
      <c r="V34" s="5">
        <f t="shared" si="13"/>
        <v>5.666666666666667</v>
      </c>
      <c r="W34" s="5">
        <f t="shared" si="7"/>
        <v>219.99999999999994</v>
      </c>
      <c r="X34" s="8"/>
      <c r="Y34" s="31">
        <v>198</v>
      </c>
      <c r="Z34" s="5">
        <f>AF10</f>
        <v>1065</v>
      </c>
      <c r="AA34" s="5">
        <f t="shared" si="14"/>
        <v>5.3787878787878789</v>
      </c>
      <c r="AB34" s="5">
        <f t="shared" si="8"/>
        <v>321</v>
      </c>
    </row>
    <row r="35" spans="1:28" x14ac:dyDescent="0.3">
      <c r="E35" s="7"/>
      <c r="O35" s="15"/>
      <c r="Y35" s="9"/>
    </row>
    <row r="36" spans="1:28" x14ac:dyDescent="0.3">
      <c r="E36" s="7"/>
      <c r="O36" s="15"/>
    </row>
    <row r="37" spans="1:28" x14ac:dyDescent="0.3">
      <c r="E37" s="7"/>
      <c r="O37" s="15"/>
    </row>
    <row r="38" spans="1:28" x14ac:dyDescent="0.3">
      <c r="E38" s="7"/>
      <c r="O38" s="15"/>
    </row>
    <row r="39" spans="1:28" x14ac:dyDescent="0.3">
      <c r="E39" s="7"/>
      <c r="O39" s="15"/>
    </row>
    <row r="40" spans="1:28" x14ac:dyDescent="0.3">
      <c r="E40" s="7"/>
      <c r="O40" s="15"/>
    </row>
    <row r="41" spans="1:28" x14ac:dyDescent="0.3">
      <c r="E41" s="7"/>
      <c r="O41" s="15"/>
    </row>
    <row r="42" spans="1:28" x14ac:dyDescent="0.3">
      <c r="E42" s="7"/>
      <c r="O42" s="15"/>
    </row>
    <row r="43" spans="1:28" x14ac:dyDescent="0.3">
      <c r="E43" s="7"/>
      <c r="O43" s="15"/>
    </row>
    <row r="44" spans="1:28" x14ac:dyDescent="0.3">
      <c r="E44" s="7"/>
      <c r="O44" s="15"/>
    </row>
    <row r="45" spans="1:28" x14ac:dyDescent="0.3">
      <c r="E45" s="7"/>
      <c r="O45" s="15"/>
    </row>
    <row r="46" spans="1:28" x14ac:dyDescent="0.3">
      <c r="E46" s="7"/>
      <c r="O46" s="15"/>
    </row>
    <row r="47" spans="1:28" x14ac:dyDescent="0.3">
      <c r="E47" s="7"/>
      <c r="O47" s="15"/>
    </row>
    <row r="48" spans="1:28" x14ac:dyDescent="0.3">
      <c r="E48" s="7"/>
      <c r="O48" s="15"/>
    </row>
    <row r="49" spans="5:15" x14ac:dyDescent="0.3">
      <c r="E49" s="7"/>
      <c r="O49" s="15"/>
    </row>
    <row r="50" spans="5:15" x14ac:dyDescent="0.3">
      <c r="E50" s="7"/>
      <c r="O50" s="15"/>
    </row>
    <row r="51" spans="5:15" x14ac:dyDescent="0.3">
      <c r="E51" s="7"/>
      <c r="O51" s="15"/>
    </row>
    <row r="52" spans="5:15" x14ac:dyDescent="0.3">
      <c r="E52" s="7"/>
      <c r="O52" s="15"/>
    </row>
    <row r="53" spans="5:15" x14ac:dyDescent="0.3">
      <c r="E53" s="7"/>
      <c r="O53" s="15"/>
    </row>
    <row r="54" spans="5:15" x14ac:dyDescent="0.3">
      <c r="E54" s="7"/>
      <c r="O54" s="15"/>
    </row>
    <row r="55" spans="5:15" x14ac:dyDescent="0.3">
      <c r="E55" s="7"/>
      <c r="O55" s="15"/>
    </row>
    <row r="56" spans="5:15" x14ac:dyDescent="0.3">
      <c r="E56" s="7"/>
      <c r="O56" s="15"/>
    </row>
    <row r="57" spans="5:15" x14ac:dyDescent="0.3">
      <c r="E57" s="7"/>
      <c r="O57" s="15"/>
    </row>
    <row r="58" spans="5:15" x14ac:dyDescent="0.3">
      <c r="E58" s="7"/>
      <c r="O58" s="15"/>
    </row>
    <row r="59" spans="5:15" x14ac:dyDescent="0.3">
      <c r="E59" s="7"/>
      <c r="O59" s="15"/>
    </row>
    <row r="60" spans="5:15" x14ac:dyDescent="0.3">
      <c r="E60" s="7"/>
      <c r="O60" s="15"/>
    </row>
    <row r="61" spans="5:15" x14ac:dyDescent="0.3">
      <c r="E61" s="7"/>
      <c r="O61" s="15"/>
    </row>
    <row r="62" spans="5:15" x14ac:dyDescent="0.3">
      <c r="E62" s="7"/>
      <c r="O62" s="15"/>
    </row>
    <row r="63" spans="5:15" x14ac:dyDescent="0.3">
      <c r="E63" s="7"/>
      <c r="O63" s="15"/>
    </row>
    <row r="64" spans="5:15" x14ac:dyDescent="0.3">
      <c r="E64" s="7"/>
      <c r="O64" s="15"/>
    </row>
    <row r="65" spans="5:15" x14ac:dyDescent="0.3">
      <c r="E65" s="7"/>
      <c r="O65" s="15"/>
    </row>
    <row r="66" spans="5:15" x14ac:dyDescent="0.3">
      <c r="E66" s="7"/>
      <c r="O66" s="15"/>
    </row>
    <row r="67" spans="5:15" x14ac:dyDescent="0.3">
      <c r="E67" s="7"/>
      <c r="O67" s="15"/>
    </row>
    <row r="68" spans="5:15" x14ac:dyDescent="0.3">
      <c r="E68" s="7"/>
      <c r="O68" s="15"/>
    </row>
    <row r="69" spans="5:15" x14ac:dyDescent="0.3">
      <c r="E69" s="7"/>
      <c r="O69" s="15"/>
    </row>
    <row r="70" spans="5:15" x14ac:dyDescent="0.3">
      <c r="E70" s="7"/>
      <c r="O70" s="15"/>
    </row>
    <row r="71" spans="5:15" x14ac:dyDescent="0.3">
      <c r="E71" s="7"/>
      <c r="O71" s="15"/>
    </row>
    <row r="72" spans="5:15" x14ac:dyDescent="0.3">
      <c r="E72" s="7"/>
      <c r="O72" s="15"/>
    </row>
    <row r="73" spans="5:15" x14ac:dyDescent="0.3">
      <c r="E73" s="7"/>
      <c r="O73" s="15"/>
    </row>
    <row r="74" spans="5:15" x14ac:dyDescent="0.3">
      <c r="E74" s="7"/>
      <c r="O74" s="15"/>
    </row>
    <row r="75" spans="5:15" x14ac:dyDescent="0.3">
      <c r="E75" s="7"/>
      <c r="O75" s="15"/>
    </row>
    <row r="76" spans="5:15" x14ac:dyDescent="0.3">
      <c r="E76" s="7"/>
      <c r="O76" s="15"/>
    </row>
  </sheetData>
  <mergeCells count="2">
    <mergeCell ref="AD1:AE1"/>
    <mergeCell ref="AI1:AJ1"/>
  </mergeCells>
  <pageMargins left="0.5" right="0.5" top="0.5" bottom="0.5" header="0.3" footer="0.3"/>
  <pageSetup orientation="landscape" r:id="rId1"/>
  <headerFooter>
    <oddHeader>&amp;C&amp;"-,Bold"National Fee Schedule  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76"/>
  <sheetViews>
    <sheetView view="pageLayout" topLeftCell="A4" zoomScaleNormal="100" workbookViewId="0">
      <selection activeCell="G23" sqref="G23"/>
    </sheetView>
  </sheetViews>
  <sheetFormatPr defaultRowHeight="14.4" x14ac:dyDescent="0.3"/>
  <cols>
    <col min="1" max="1" width="3.6640625" style="1" customWidth="1"/>
    <col min="2" max="3" width="7.5546875" style="1" bestFit="1" customWidth="1"/>
    <col min="4" max="4" width="8" style="1" bestFit="1" customWidth="1"/>
    <col min="5" max="5" width="3.88671875" style="9" customWidth="1"/>
    <col min="6" max="6" width="4.109375" style="1" customWidth="1"/>
    <col min="7" max="7" width="7.5546875" style="1" bestFit="1" customWidth="1"/>
    <col min="8" max="8" width="5.88671875" style="1" bestFit="1" customWidth="1"/>
    <col min="9" max="9" width="7.44140625" style="1" bestFit="1" customWidth="1"/>
    <col min="10" max="10" width="4.5546875" style="1" customWidth="1"/>
    <col min="11" max="11" width="3.6640625" style="1" bestFit="1" customWidth="1"/>
    <col min="12" max="12" width="7.5546875" style="1" bestFit="1" customWidth="1"/>
    <col min="13" max="13" width="5.88671875" style="1" bestFit="1" customWidth="1"/>
    <col min="14" max="14" width="7.5546875" style="1" bestFit="1" customWidth="1"/>
    <col min="15" max="15" width="4.44140625" style="14" customWidth="1"/>
    <col min="16" max="16" width="3.6640625" style="1" bestFit="1" customWidth="1"/>
    <col min="17" max="17" width="8.88671875" bestFit="1" customWidth="1"/>
    <col min="18" max="18" width="5.88671875" bestFit="1" customWidth="1"/>
    <col min="19" max="19" width="8.6640625" bestFit="1" customWidth="1"/>
    <col min="20" max="20" width="7.44140625" customWidth="1"/>
    <col min="21" max="21" width="5" customWidth="1"/>
    <col min="22" max="24" width="9.33203125" bestFit="1" customWidth="1"/>
    <col min="25" max="25" width="9.33203125" customWidth="1"/>
    <col min="26" max="26" width="5.44140625" customWidth="1"/>
    <col min="27" max="29" width="9.33203125" customWidth="1"/>
  </cols>
  <sheetData>
    <row r="1" spans="1:34" ht="53.25" customHeight="1" x14ac:dyDescent="0.3">
      <c r="A1" s="2" t="s">
        <v>2</v>
      </c>
      <c r="B1" s="6" t="s">
        <v>1</v>
      </c>
      <c r="C1" s="2" t="s">
        <v>5</v>
      </c>
      <c r="D1" s="17" t="s">
        <v>3</v>
      </c>
      <c r="E1" s="13"/>
      <c r="F1" s="19" t="s">
        <v>2</v>
      </c>
      <c r="G1" s="6" t="s">
        <v>1</v>
      </c>
      <c r="H1" s="2" t="s">
        <v>5</v>
      </c>
      <c r="I1" s="2" t="s">
        <v>3</v>
      </c>
      <c r="K1" s="2" t="s">
        <v>2</v>
      </c>
      <c r="L1" s="6" t="s">
        <v>1</v>
      </c>
      <c r="M1" s="2" t="s">
        <v>5</v>
      </c>
      <c r="N1" s="2" t="s">
        <v>3</v>
      </c>
      <c r="O1" s="16"/>
      <c r="P1" s="2" t="s">
        <v>2</v>
      </c>
      <c r="Q1" s="6" t="s">
        <v>1</v>
      </c>
      <c r="R1" s="2" t="s">
        <v>5</v>
      </c>
      <c r="S1" s="2" t="s">
        <v>3</v>
      </c>
      <c r="T1" s="7"/>
      <c r="U1" s="2" t="s">
        <v>2</v>
      </c>
      <c r="V1" s="6" t="s">
        <v>1</v>
      </c>
      <c r="W1" s="2" t="s">
        <v>5</v>
      </c>
      <c r="X1" s="2" t="s">
        <v>3</v>
      </c>
      <c r="Y1" s="33"/>
      <c r="Z1" s="32" t="s">
        <v>2</v>
      </c>
      <c r="AA1" s="6" t="s">
        <v>1</v>
      </c>
      <c r="AB1" s="32" t="s">
        <v>5</v>
      </c>
      <c r="AC1" s="32" t="s">
        <v>3</v>
      </c>
      <c r="AE1" s="37" t="s">
        <v>0</v>
      </c>
      <c r="AF1" s="37"/>
      <c r="AG1" s="6" t="s">
        <v>1</v>
      </c>
      <c r="AH1" s="2" t="s">
        <v>4</v>
      </c>
    </row>
    <row r="2" spans="1:34" x14ac:dyDescent="0.3">
      <c r="A2" s="3">
        <v>1</v>
      </c>
      <c r="B2" s="4">
        <f>AG2</f>
        <v>185</v>
      </c>
      <c r="C2" s="5">
        <f>B2/A2</f>
        <v>185</v>
      </c>
      <c r="D2" s="18">
        <f>A2*(8-C2)</f>
        <v>-177</v>
      </c>
      <c r="E2" s="13"/>
      <c r="F2" s="20">
        <v>34</v>
      </c>
      <c r="G2" s="4">
        <f>AG3</f>
        <v>255</v>
      </c>
      <c r="H2" s="5">
        <f t="shared" ref="H2:H34" si="0">G2/F2</f>
        <v>7.5</v>
      </c>
      <c r="I2" s="5">
        <f t="shared" ref="I2:I34" si="1">F2*(8-H2)</f>
        <v>17</v>
      </c>
      <c r="K2" s="3">
        <v>67</v>
      </c>
      <c r="L2" s="4">
        <f>AG7</f>
        <v>525</v>
      </c>
      <c r="M2" s="5">
        <f t="shared" ref="M2:M34" si="2">L2/K2</f>
        <v>7.8358208955223878</v>
      </c>
      <c r="N2" s="5">
        <f t="shared" ref="N2:N34" si="3">K2*(8-M2)</f>
        <v>11.000000000000018</v>
      </c>
      <c r="O2" s="15"/>
      <c r="P2" s="3">
        <v>100</v>
      </c>
      <c r="Q2" s="4">
        <f>AG8</f>
        <v>690</v>
      </c>
      <c r="R2" s="5">
        <f t="shared" ref="R2:R34" si="4">Q2/P2</f>
        <v>6.9</v>
      </c>
      <c r="S2" s="5">
        <f t="shared" ref="S2:S34" si="5">P2*(8-R2)</f>
        <v>109.99999999999997</v>
      </c>
      <c r="T2" s="8"/>
      <c r="U2" s="3">
        <v>133</v>
      </c>
      <c r="V2" s="4">
        <f>AG10</f>
        <v>1010</v>
      </c>
      <c r="W2" s="5">
        <f>V2/U2</f>
        <v>7.5939849624060152</v>
      </c>
      <c r="X2" s="5">
        <f>U2*(8-W2)</f>
        <v>53.999999999999986</v>
      </c>
      <c r="Y2" s="8"/>
      <c r="Z2" s="3">
        <v>166</v>
      </c>
      <c r="AA2" s="4">
        <v>1180</v>
      </c>
      <c r="AB2" s="5">
        <f t="shared" ref="AB2:AB34" si="6">AA2/Z2</f>
        <v>7.1084337349397586</v>
      </c>
      <c r="AC2" s="5">
        <f t="shared" ref="AC2:AC34" si="7">Z2*(8-AB2)</f>
        <v>148.00000000000006</v>
      </c>
      <c r="AE2" s="11">
        <v>1</v>
      </c>
      <c r="AF2" s="11">
        <v>25</v>
      </c>
      <c r="AG2" s="12">
        <v>185</v>
      </c>
      <c r="AH2" s="12">
        <f>AG2/AF2</f>
        <v>7.4</v>
      </c>
    </row>
    <row r="3" spans="1:34" x14ac:dyDescent="0.3">
      <c r="A3" s="3">
        <v>2</v>
      </c>
      <c r="B3" s="4">
        <f>AG2</f>
        <v>185</v>
      </c>
      <c r="C3" s="5">
        <f t="shared" ref="C3:C31" si="8">B3/A3</f>
        <v>92.5</v>
      </c>
      <c r="D3" s="18">
        <f t="shared" ref="D3:D31" si="9">A3*(8-C3)</f>
        <v>-169</v>
      </c>
      <c r="E3" s="13"/>
      <c r="F3" s="20">
        <v>35</v>
      </c>
      <c r="G3" s="4">
        <f>AG3</f>
        <v>255</v>
      </c>
      <c r="H3" s="5">
        <f t="shared" si="0"/>
        <v>7.2857142857142856</v>
      </c>
      <c r="I3" s="5">
        <f t="shared" si="1"/>
        <v>25.000000000000004</v>
      </c>
      <c r="K3" s="3">
        <v>68</v>
      </c>
      <c r="L3" s="4">
        <f>AG7</f>
        <v>525</v>
      </c>
      <c r="M3" s="5">
        <f t="shared" si="2"/>
        <v>7.7205882352941178</v>
      </c>
      <c r="N3" s="5">
        <f t="shared" si="3"/>
        <v>18.999999999999993</v>
      </c>
      <c r="O3" s="15"/>
      <c r="P3" s="3">
        <v>101</v>
      </c>
      <c r="Q3" s="4">
        <f>AG9</f>
        <v>850</v>
      </c>
      <c r="R3" s="5">
        <f t="shared" si="4"/>
        <v>8.4158415841584162</v>
      </c>
      <c r="S3" s="5">
        <f t="shared" si="5"/>
        <v>-42.000000000000036</v>
      </c>
      <c r="T3" s="8"/>
      <c r="U3" s="3">
        <v>134</v>
      </c>
      <c r="V3" s="4">
        <f>AG10</f>
        <v>1010</v>
      </c>
      <c r="W3" s="5">
        <f>V3/U3</f>
        <v>7.5373134328358207</v>
      </c>
      <c r="X3" s="5">
        <f>U3*(8-W3)</f>
        <v>62.000000000000028</v>
      </c>
      <c r="Y3" s="8"/>
      <c r="Z3" s="3">
        <v>167</v>
      </c>
      <c r="AA3" s="4">
        <v>1180</v>
      </c>
      <c r="AB3" s="5">
        <f t="shared" si="6"/>
        <v>7.0658682634730541</v>
      </c>
      <c r="AC3" s="5">
        <f t="shared" si="7"/>
        <v>155.99999999999997</v>
      </c>
      <c r="AE3" s="11">
        <v>26</v>
      </c>
      <c r="AF3" s="11">
        <v>35</v>
      </c>
      <c r="AG3" s="12">
        <v>255</v>
      </c>
      <c r="AH3" s="12">
        <f t="shared" ref="AH3:AH12" si="10">AG3/AF3</f>
        <v>7.2857142857142856</v>
      </c>
    </row>
    <row r="4" spans="1:34" x14ac:dyDescent="0.3">
      <c r="A4" s="3">
        <v>3</v>
      </c>
      <c r="B4" s="4">
        <f>AG2</f>
        <v>185</v>
      </c>
      <c r="C4" s="5">
        <f t="shared" si="8"/>
        <v>61.666666666666664</v>
      </c>
      <c r="D4" s="18">
        <f t="shared" si="9"/>
        <v>-161</v>
      </c>
      <c r="E4" s="13"/>
      <c r="F4" s="20">
        <v>36</v>
      </c>
      <c r="G4" s="4">
        <f>AG4</f>
        <v>325</v>
      </c>
      <c r="H4" s="5">
        <f t="shared" si="0"/>
        <v>9.0277777777777786</v>
      </c>
      <c r="I4" s="5">
        <f t="shared" si="1"/>
        <v>-37.000000000000028</v>
      </c>
      <c r="K4" s="3">
        <v>69</v>
      </c>
      <c r="L4" s="4">
        <f>AG7</f>
        <v>525</v>
      </c>
      <c r="M4" s="5">
        <f t="shared" si="2"/>
        <v>7.6086956521739131</v>
      </c>
      <c r="N4" s="5">
        <f t="shared" si="3"/>
        <v>26.999999999999996</v>
      </c>
      <c r="O4" s="15"/>
      <c r="P4" s="3">
        <v>102</v>
      </c>
      <c r="Q4" s="4">
        <f>AG9</f>
        <v>850</v>
      </c>
      <c r="R4" s="5">
        <f t="shared" si="4"/>
        <v>8.3333333333333339</v>
      </c>
      <c r="S4" s="5">
        <f t="shared" si="5"/>
        <v>-34.000000000000057</v>
      </c>
      <c r="T4" s="8"/>
      <c r="U4" s="3">
        <v>135</v>
      </c>
      <c r="V4" s="4">
        <f>AG10</f>
        <v>1010</v>
      </c>
      <c r="W4" s="5">
        <f t="shared" ref="W4:W34" si="11">V4/U4</f>
        <v>7.4814814814814818</v>
      </c>
      <c r="X4" s="5">
        <f t="shared" ref="X4:X34" si="12">U4*(8-W4)</f>
        <v>69.999999999999957</v>
      </c>
      <c r="Y4" s="8"/>
      <c r="Z4" s="3">
        <v>168</v>
      </c>
      <c r="AA4" s="4">
        <v>1180</v>
      </c>
      <c r="AB4" s="5">
        <f t="shared" si="6"/>
        <v>7.0238095238095237</v>
      </c>
      <c r="AC4" s="5">
        <f t="shared" si="7"/>
        <v>164</v>
      </c>
      <c r="AE4" s="11">
        <v>36</v>
      </c>
      <c r="AF4" s="11">
        <v>45</v>
      </c>
      <c r="AG4" s="12">
        <v>325</v>
      </c>
      <c r="AH4" s="12">
        <f t="shared" si="10"/>
        <v>7.2222222222222223</v>
      </c>
    </row>
    <row r="5" spans="1:34" x14ac:dyDescent="0.3">
      <c r="A5" s="3">
        <v>4</v>
      </c>
      <c r="B5" s="4">
        <f>AG2</f>
        <v>185</v>
      </c>
      <c r="C5" s="5">
        <f t="shared" si="8"/>
        <v>46.25</v>
      </c>
      <c r="D5" s="18">
        <f t="shared" si="9"/>
        <v>-153</v>
      </c>
      <c r="E5" s="13"/>
      <c r="F5" s="20">
        <v>37</v>
      </c>
      <c r="G5" s="4">
        <f>AG4</f>
        <v>325</v>
      </c>
      <c r="H5" s="5">
        <f t="shared" si="0"/>
        <v>8.7837837837837842</v>
      </c>
      <c r="I5" s="5">
        <f t="shared" si="1"/>
        <v>-29.000000000000014</v>
      </c>
      <c r="K5" s="3">
        <v>70</v>
      </c>
      <c r="L5" s="4">
        <f>AG7</f>
        <v>525</v>
      </c>
      <c r="M5" s="5">
        <f t="shared" si="2"/>
        <v>7.5</v>
      </c>
      <c r="N5" s="5">
        <f t="shared" si="3"/>
        <v>35</v>
      </c>
      <c r="O5" s="15"/>
      <c r="P5" s="3">
        <v>103</v>
      </c>
      <c r="Q5" s="4">
        <f>AG9</f>
        <v>850</v>
      </c>
      <c r="R5" s="5">
        <f t="shared" si="4"/>
        <v>8.2524271844660202</v>
      </c>
      <c r="S5" s="5">
        <f t="shared" si="5"/>
        <v>-26.000000000000078</v>
      </c>
      <c r="T5" s="8"/>
      <c r="U5" s="3">
        <v>136</v>
      </c>
      <c r="V5" s="4">
        <f>AG10</f>
        <v>1010</v>
      </c>
      <c r="W5" s="5">
        <f t="shared" si="11"/>
        <v>7.4264705882352944</v>
      </c>
      <c r="X5" s="5">
        <f t="shared" si="12"/>
        <v>77.999999999999972</v>
      </c>
      <c r="Y5" s="8"/>
      <c r="Z5" s="3">
        <v>169</v>
      </c>
      <c r="AA5" s="4">
        <v>1180</v>
      </c>
      <c r="AB5" s="5">
        <f t="shared" si="6"/>
        <v>6.9822485207100593</v>
      </c>
      <c r="AC5" s="5">
        <f t="shared" si="7"/>
        <v>171.99999999999997</v>
      </c>
      <c r="AE5" s="11">
        <v>46</v>
      </c>
      <c r="AF5" s="11">
        <v>55</v>
      </c>
      <c r="AG5" s="12">
        <v>395</v>
      </c>
      <c r="AH5" s="12">
        <f t="shared" si="10"/>
        <v>7.1818181818181817</v>
      </c>
    </row>
    <row r="6" spans="1:34" x14ac:dyDescent="0.3">
      <c r="A6" s="3">
        <v>5</v>
      </c>
      <c r="B6" s="4">
        <f>AG2</f>
        <v>185</v>
      </c>
      <c r="C6" s="5">
        <f t="shared" si="8"/>
        <v>37</v>
      </c>
      <c r="D6" s="18">
        <f t="shared" si="9"/>
        <v>-145</v>
      </c>
      <c r="E6" s="13"/>
      <c r="F6" s="20">
        <v>38</v>
      </c>
      <c r="G6" s="4">
        <f>AG4</f>
        <v>325</v>
      </c>
      <c r="H6" s="5">
        <f t="shared" si="0"/>
        <v>8.5526315789473681</v>
      </c>
      <c r="I6" s="5">
        <f t="shared" si="1"/>
        <v>-20.999999999999989</v>
      </c>
      <c r="K6" s="3">
        <v>71</v>
      </c>
      <c r="L6" s="4">
        <f>AG7</f>
        <v>525</v>
      </c>
      <c r="M6" s="5">
        <f t="shared" si="2"/>
        <v>7.394366197183099</v>
      </c>
      <c r="N6" s="5">
        <f t="shared" si="3"/>
        <v>42.999999999999972</v>
      </c>
      <c r="O6" s="15"/>
      <c r="P6" s="3">
        <v>104</v>
      </c>
      <c r="Q6" s="4">
        <f>AG9</f>
        <v>850</v>
      </c>
      <c r="R6" s="5">
        <f t="shared" si="4"/>
        <v>8.1730769230769234</v>
      </c>
      <c r="S6" s="5">
        <f t="shared" si="5"/>
        <v>-18.000000000000028</v>
      </c>
      <c r="T6" s="8"/>
      <c r="U6" s="3">
        <v>137</v>
      </c>
      <c r="V6" s="4">
        <f>AG10</f>
        <v>1010</v>
      </c>
      <c r="W6" s="5">
        <f t="shared" si="11"/>
        <v>7.3722627737226274</v>
      </c>
      <c r="X6" s="5">
        <f t="shared" si="12"/>
        <v>86.000000000000043</v>
      </c>
      <c r="Y6" s="8"/>
      <c r="Z6" s="3">
        <v>170</v>
      </c>
      <c r="AA6" s="4">
        <v>1180</v>
      </c>
      <c r="AB6" s="5">
        <f t="shared" si="6"/>
        <v>6.9411764705882355</v>
      </c>
      <c r="AC6" s="5">
        <f t="shared" si="7"/>
        <v>179.99999999999997</v>
      </c>
      <c r="AE6" s="11">
        <v>56</v>
      </c>
      <c r="AF6" s="11">
        <v>65</v>
      </c>
      <c r="AG6" s="12">
        <v>460</v>
      </c>
      <c r="AH6" s="12">
        <f t="shared" si="10"/>
        <v>7.0769230769230766</v>
      </c>
    </row>
    <row r="7" spans="1:34" x14ac:dyDescent="0.3">
      <c r="A7" s="3">
        <v>6</v>
      </c>
      <c r="B7" s="4">
        <f>AG2</f>
        <v>185</v>
      </c>
      <c r="C7" s="5">
        <f t="shared" si="8"/>
        <v>30.833333333333332</v>
      </c>
      <c r="D7" s="18">
        <f t="shared" si="9"/>
        <v>-137</v>
      </c>
      <c r="E7" s="13"/>
      <c r="F7" s="20">
        <v>39</v>
      </c>
      <c r="G7" s="4">
        <f>AG4</f>
        <v>325</v>
      </c>
      <c r="H7" s="5">
        <f t="shared" si="0"/>
        <v>8.3333333333333339</v>
      </c>
      <c r="I7" s="5">
        <f t="shared" si="1"/>
        <v>-13.000000000000023</v>
      </c>
      <c r="K7" s="3">
        <v>72</v>
      </c>
      <c r="L7" s="4">
        <f>AG7</f>
        <v>525</v>
      </c>
      <c r="M7" s="5">
        <f t="shared" si="2"/>
        <v>7.291666666666667</v>
      </c>
      <c r="N7" s="5">
        <f t="shared" si="3"/>
        <v>50.999999999999979</v>
      </c>
      <c r="O7" s="15"/>
      <c r="P7" s="3">
        <v>105</v>
      </c>
      <c r="Q7" s="4">
        <f>AG9</f>
        <v>850</v>
      </c>
      <c r="R7" s="5">
        <f t="shared" si="4"/>
        <v>8.0952380952380949</v>
      </c>
      <c r="S7" s="5">
        <f t="shared" si="5"/>
        <v>-9.9999999999999645</v>
      </c>
      <c r="T7" s="8"/>
      <c r="U7" s="3">
        <v>138</v>
      </c>
      <c r="V7" s="4">
        <f>AG10</f>
        <v>1010</v>
      </c>
      <c r="W7" s="5">
        <f t="shared" si="11"/>
        <v>7.3188405797101446</v>
      </c>
      <c r="X7" s="5">
        <f t="shared" si="12"/>
        <v>94.000000000000057</v>
      </c>
      <c r="Y7" s="8"/>
      <c r="Z7" s="3">
        <v>171</v>
      </c>
      <c r="AA7" s="4">
        <v>1180</v>
      </c>
      <c r="AB7" s="5">
        <f t="shared" si="6"/>
        <v>6.9005847953216373</v>
      </c>
      <c r="AC7" s="5">
        <f t="shared" si="7"/>
        <v>188.00000000000003</v>
      </c>
      <c r="AE7" s="11">
        <v>66</v>
      </c>
      <c r="AF7" s="11">
        <v>75</v>
      </c>
      <c r="AG7" s="12">
        <f>AF7*7</f>
        <v>525</v>
      </c>
      <c r="AH7" s="12">
        <f t="shared" si="10"/>
        <v>7</v>
      </c>
    </row>
    <row r="8" spans="1:34" x14ac:dyDescent="0.3">
      <c r="A8" s="3">
        <v>7</v>
      </c>
      <c r="B8" s="4">
        <f>AG2</f>
        <v>185</v>
      </c>
      <c r="C8" s="5">
        <f t="shared" si="8"/>
        <v>26.428571428571427</v>
      </c>
      <c r="D8" s="18">
        <f t="shared" si="9"/>
        <v>-129</v>
      </c>
      <c r="E8" s="13"/>
      <c r="F8" s="20">
        <v>40</v>
      </c>
      <c r="G8" s="4">
        <f>AG4</f>
        <v>325</v>
      </c>
      <c r="H8" s="5">
        <f t="shared" si="0"/>
        <v>8.125</v>
      </c>
      <c r="I8" s="5">
        <f t="shared" si="1"/>
        <v>-5</v>
      </c>
      <c r="K8" s="3">
        <v>73</v>
      </c>
      <c r="L8" s="4">
        <f>AG7</f>
        <v>525</v>
      </c>
      <c r="M8" s="5">
        <f t="shared" si="2"/>
        <v>7.1917808219178081</v>
      </c>
      <c r="N8" s="5">
        <f t="shared" si="3"/>
        <v>59.000000000000007</v>
      </c>
      <c r="O8" s="15"/>
      <c r="P8" s="3">
        <v>106</v>
      </c>
      <c r="Q8" s="4">
        <f>AG9</f>
        <v>850</v>
      </c>
      <c r="R8" s="5">
        <f t="shared" si="4"/>
        <v>8.0188679245283012</v>
      </c>
      <c r="S8" s="5">
        <f t="shared" si="5"/>
        <v>-1.9999999999999289</v>
      </c>
      <c r="T8" s="8"/>
      <c r="U8" s="3">
        <v>139</v>
      </c>
      <c r="V8" s="4">
        <f>AG10</f>
        <v>1010</v>
      </c>
      <c r="W8" s="5">
        <f t="shared" si="11"/>
        <v>7.2661870503597124</v>
      </c>
      <c r="X8" s="5">
        <f t="shared" si="12"/>
        <v>101.99999999999999</v>
      </c>
      <c r="Y8" s="8"/>
      <c r="Z8" s="3">
        <v>172</v>
      </c>
      <c r="AA8" s="4">
        <v>1180</v>
      </c>
      <c r="AB8" s="5">
        <f t="shared" si="6"/>
        <v>6.8604651162790695</v>
      </c>
      <c r="AC8" s="5">
        <f t="shared" si="7"/>
        <v>196.00000000000006</v>
      </c>
      <c r="AE8" s="11">
        <v>76</v>
      </c>
      <c r="AF8" s="11">
        <v>100</v>
      </c>
      <c r="AG8" s="12">
        <v>690</v>
      </c>
      <c r="AH8" s="12">
        <f t="shared" si="10"/>
        <v>6.9</v>
      </c>
    </row>
    <row r="9" spans="1:34" x14ac:dyDescent="0.3">
      <c r="A9" s="3">
        <v>8</v>
      </c>
      <c r="B9" s="4">
        <f>AG2</f>
        <v>185</v>
      </c>
      <c r="C9" s="5">
        <f t="shared" si="8"/>
        <v>23.125</v>
      </c>
      <c r="D9" s="18">
        <f t="shared" si="9"/>
        <v>-121</v>
      </c>
      <c r="E9" s="13"/>
      <c r="F9" s="20">
        <v>41</v>
      </c>
      <c r="G9" s="4">
        <f>AG4</f>
        <v>325</v>
      </c>
      <c r="H9" s="5">
        <f t="shared" si="0"/>
        <v>7.9268292682926829</v>
      </c>
      <c r="I9" s="5">
        <f t="shared" si="1"/>
        <v>3.0000000000000027</v>
      </c>
      <c r="K9" s="3">
        <v>74</v>
      </c>
      <c r="L9" s="4">
        <f>AG7</f>
        <v>525</v>
      </c>
      <c r="M9" s="5">
        <f t="shared" si="2"/>
        <v>7.0945945945945947</v>
      </c>
      <c r="N9" s="5">
        <f t="shared" si="3"/>
        <v>66.999999999999986</v>
      </c>
      <c r="O9" s="15"/>
      <c r="P9" s="3">
        <v>107</v>
      </c>
      <c r="Q9" s="4">
        <f>AG9</f>
        <v>850</v>
      </c>
      <c r="R9" s="5">
        <f t="shared" si="4"/>
        <v>7.94392523364486</v>
      </c>
      <c r="S9" s="5">
        <f t="shared" si="5"/>
        <v>5.9999999999999769</v>
      </c>
      <c r="T9" s="8"/>
      <c r="U9" s="3">
        <v>140</v>
      </c>
      <c r="V9" s="4">
        <f>AG10</f>
        <v>1010</v>
      </c>
      <c r="W9" s="5">
        <f t="shared" si="11"/>
        <v>7.2142857142857144</v>
      </c>
      <c r="X9" s="5">
        <f t="shared" si="12"/>
        <v>109.99999999999999</v>
      </c>
      <c r="Y9" s="8"/>
      <c r="Z9" s="3">
        <v>173</v>
      </c>
      <c r="AA9" s="4">
        <v>1180</v>
      </c>
      <c r="AB9" s="5">
        <f t="shared" si="6"/>
        <v>6.8208092485549132</v>
      </c>
      <c r="AC9" s="5">
        <f t="shared" si="7"/>
        <v>204</v>
      </c>
      <c r="AE9" s="11">
        <v>101</v>
      </c>
      <c r="AF9" s="11">
        <v>125</v>
      </c>
      <c r="AG9" s="12">
        <v>850</v>
      </c>
      <c r="AH9" s="12">
        <f t="shared" si="10"/>
        <v>6.8</v>
      </c>
    </row>
    <row r="10" spans="1:34" x14ac:dyDescent="0.3">
      <c r="A10" s="3">
        <v>9</v>
      </c>
      <c r="B10" s="4">
        <f>AG2</f>
        <v>185</v>
      </c>
      <c r="C10" s="5">
        <f t="shared" si="8"/>
        <v>20.555555555555557</v>
      </c>
      <c r="D10" s="18">
        <f t="shared" si="9"/>
        <v>-113.00000000000001</v>
      </c>
      <c r="E10" s="13"/>
      <c r="F10" s="20">
        <v>42</v>
      </c>
      <c r="G10" s="4">
        <f>AG4</f>
        <v>325</v>
      </c>
      <c r="H10" s="5">
        <f t="shared" si="0"/>
        <v>7.7380952380952381</v>
      </c>
      <c r="I10" s="5">
        <f t="shared" si="1"/>
        <v>10.999999999999998</v>
      </c>
      <c r="K10" s="3">
        <v>75</v>
      </c>
      <c r="L10" s="4">
        <f>AG7</f>
        <v>525</v>
      </c>
      <c r="M10" s="5">
        <f t="shared" si="2"/>
        <v>7</v>
      </c>
      <c r="N10" s="5">
        <f t="shared" si="3"/>
        <v>75</v>
      </c>
      <c r="O10" s="15"/>
      <c r="P10" s="3">
        <v>108</v>
      </c>
      <c r="Q10" s="4">
        <f>AG9</f>
        <v>850</v>
      </c>
      <c r="R10" s="5">
        <f t="shared" si="4"/>
        <v>7.8703703703703702</v>
      </c>
      <c r="S10" s="5">
        <f t="shared" si="5"/>
        <v>14.000000000000014</v>
      </c>
      <c r="T10" s="8"/>
      <c r="U10" s="3">
        <v>141</v>
      </c>
      <c r="V10" s="4">
        <f>AG10</f>
        <v>1010</v>
      </c>
      <c r="W10" s="5">
        <f t="shared" si="11"/>
        <v>7.1631205673758869</v>
      </c>
      <c r="X10" s="5">
        <f t="shared" si="12"/>
        <v>117.99999999999996</v>
      </c>
      <c r="Y10" s="8"/>
      <c r="Z10" s="3">
        <v>174</v>
      </c>
      <c r="AA10" s="4">
        <v>1180</v>
      </c>
      <c r="AB10" s="5">
        <f t="shared" si="6"/>
        <v>6.7816091954022992</v>
      </c>
      <c r="AC10" s="5">
        <f t="shared" si="7"/>
        <v>211.99999999999994</v>
      </c>
      <c r="AE10" s="11">
        <v>126</v>
      </c>
      <c r="AF10" s="11">
        <v>150</v>
      </c>
      <c r="AG10" s="12">
        <v>1010</v>
      </c>
      <c r="AH10" s="12">
        <f t="shared" si="10"/>
        <v>6.7333333333333334</v>
      </c>
    </row>
    <row r="11" spans="1:34" x14ac:dyDescent="0.3">
      <c r="A11" s="3">
        <v>10</v>
      </c>
      <c r="B11" s="4">
        <f>AG2</f>
        <v>185</v>
      </c>
      <c r="C11" s="5">
        <f t="shared" si="8"/>
        <v>18.5</v>
      </c>
      <c r="D11" s="18">
        <f t="shared" si="9"/>
        <v>-105</v>
      </c>
      <c r="E11" s="13"/>
      <c r="F11" s="20">
        <v>43</v>
      </c>
      <c r="G11" s="4">
        <f>AG4</f>
        <v>325</v>
      </c>
      <c r="H11" s="5">
        <f t="shared" si="0"/>
        <v>7.558139534883721</v>
      </c>
      <c r="I11" s="5">
        <f t="shared" si="1"/>
        <v>18.999999999999996</v>
      </c>
      <c r="K11" s="3">
        <v>76</v>
      </c>
      <c r="L11" s="4">
        <f>AG8</f>
        <v>690</v>
      </c>
      <c r="M11" s="5">
        <f t="shared" si="2"/>
        <v>9.0789473684210531</v>
      </c>
      <c r="N11" s="5">
        <f t="shared" si="3"/>
        <v>-82.000000000000028</v>
      </c>
      <c r="O11" s="15"/>
      <c r="P11" s="3">
        <v>109</v>
      </c>
      <c r="Q11" s="4">
        <f>AG9</f>
        <v>850</v>
      </c>
      <c r="R11" s="5">
        <f t="shared" si="4"/>
        <v>7.7981651376146788</v>
      </c>
      <c r="S11" s="5">
        <f t="shared" si="5"/>
        <v>22.000000000000014</v>
      </c>
      <c r="T11" s="8"/>
      <c r="U11" s="3">
        <v>142</v>
      </c>
      <c r="V11" s="4">
        <f>AG10</f>
        <v>1010</v>
      </c>
      <c r="W11" s="5">
        <f t="shared" si="11"/>
        <v>7.112676056338028</v>
      </c>
      <c r="X11" s="5">
        <f t="shared" si="12"/>
        <v>126.00000000000003</v>
      </c>
      <c r="Y11" s="8"/>
      <c r="Z11" s="3">
        <v>175</v>
      </c>
      <c r="AA11" s="4">
        <v>1180</v>
      </c>
      <c r="AB11" s="5">
        <f t="shared" si="6"/>
        <v>6.7428571428571429</v>
      </c>
      <c r="AC11" s="5">
        <f t="shared" si="7"/>
        <v>220</v>
      </c>
      <c r="AE11" s="11">
        <v>151</v>
      </c>
      <c r="AF11" s="11">
        <v>175</v>
      </c>
      <c r="AG11" s="12">
        <v>1180</v>
      </c>
      <c r="AH11" s="12">
        <f t="shared" si="10"/>
        <v>6.7428571428571429</v>
      </c>
    </row>
    <row r="12" spans="1:34" x14ac:dyDescent="0.3">
      <c r="A12" s="3">
        <v>11</v>
      </c>
      <c r="B12" s="4">
        <f>AG2</f>
        <v>185</v>
      </c>
      <c r="C12" s="5">
        <f t="shared" si="8"/>
        <v>16.818181818181817</v>
      </c>
      <c r="D12" s="18">
        <f t="shared" si="9"/>
        <v>-96.999999999999986</v>
      </c>
      <c r="E12" s="13"/>
      <c r="F12" s="20">
        <v>44</v>
      </c>
      <c r="G12" s="4">
        <f>AG4</f>
        <v>325</v>
      </c>
      <c r="H12" s="5">
        <f t="shared" si="0"/>
        <v>7.3863636363636367</v>
      </c>
      <c r="I12" s="5">
        <f t="shared" si="1"/>
        <v>26.999999999999986</v>
      </c>
      <c r="K12" s="3">
        <v>77</v>
      </c>
      <c r="L12" s="4">
        <f>AG8</f>
        <v>690</v>
      </c>
      <c r="M12" s="5">
        <f t="shared" si="2"/>
        <v>8.9610389610389607</v>
      </c>
      <c r="N12" s="5">
        <f t="shared" si="3"/>
        <v>-73.999999999999972</v>
      </c>
      <c r="O12" s="15"/>
      <c r="P12" s="3">
        <v>110</v>
      </c>
      <c r="Q12" s="4">
        <f>AG9</f>
        <v>850</v>
      </c>
      <c r="R12" s="5">
        <f t="shared" si="4"/>
        <v>7.7272727272727275</v>
      </c>
      <c r="S12" s="5">
        <f t="shared" si="5"/>
        <v>29.999999999999972</v>
      </c>
      <c r="T12" s="8"/>
      <c r="U12" s="3">
        <v>143</v>
      </c>
      <c r="V12" s="4">
        <f>AG10</f>
        <v>1010</v>
      </c>
      <c r="W12" s="5">
        <f t="shared" si="11"/>
        <v>7.0629370629370634</v>
      </c>
      <c r="X12" s="5">
        <f t="shared" si="12"/>
        <v>133.99999999999994</v>
      </c>
      <c r="Y12" s="8"/>
      <c r="Z12" s="3">
        <v>176</v>
      </c>
      <c r="AA12" s="5">
        <v>1330</v>
      </c>
      <c r="AB12" s="5">
        <f t="shared" si="6"/>
        <v>7.5568181818181817</v>
      </c>
      <c r="AC12" s="5">
        <f t="shared" si="7"/>
        <v>78.000000000000028</v>
      </c>
      <c r="AE12" s="11">
        <v>176</v>
      </c>
      <c r="AF12" s="11">
        <v>200</v>
      </c>
      <c r="AG12" s="12">
        <f>AF12*6.65</f>
        <v>1330</v>
      </c>
      <c r="AH12" s="12">
        <f t="shared" si="10"/>
        <v>6.65</v>
      </c>
    </row>
    <row r="13" spans="1:34" x14ac:dyDescent="0.3">
      <c r="A13" s="3">
        <v>12</v>
      </c>
      <c r="B13" s="4">
        <f>AG2</f>
        <v>185</v>
      </c>
      <c r="C13" s="5">
        <f t="shared" si="8"/>
        <v>15.416666666666666</v>
      </c>
      <c r="D13" s="18">
        <f t="shared" si="9"/>
        <v>-89</v>
      </c>
      <c r="E13" s="13"/>
      <c r="F13" s="20">
        <v>45</v>
      </c>
      <c r="G13" s="4">
        <f>AG4</f>
        <v>325</v>
      </c>
      <c r="H13" s="5">
        <f t="shared" si="0"/>
        <v>7.2222222222222223</v>
      </c>
      <c r="I13" s="5">
        <f t="shared" si="1"/>
        <v>34.999999999999993</v>
      </c>
      <c r="K13" s="3">
        <v>78</v>
      </c>
      <c r="L13" s="4">
        <f>AG8</f>
        <v>690</v>
      </c>
      <c r="M13" s="5">
        <f t="shared" si="2"/>
        <v>8.8461538461538467</v>
      </c>
      <c r="N13" s="5">
        <f t="shared" si="3"/>
        <v>-66.000000000000043</v>
      </c>
      <c r="O13" s="15"/>
      <c r="P13" s="3">
        <v>111</v>
      </c>
      <c r="Q13" s="4">
        <f>AG9</f>
        <v>850</v>
      </c>
      <c r="R13" s="5">
        <f t="shared" si="4"/>
        <v>7.6576576576576576</v>
      </c>
      <c r="S13" s="5">
        <f t="shared" si="5"/>
        <v>38.000000000000007</v>
      </c>
      <c r="T13" s="8"/>
      <c r="U13" s="3">
        <v>144</v>
      </c>
      <c r="V13" s="4">
        <f>AG10</f>
        <v>1010</v>
      </c>
      <c r="W13" s="5">
        <f t="shared" si="11"/>
        <v>7.0138888888888893</v>
      </c>
      <c r="X13" s="5">
        <f t="shared" si="12"/>
        <v>141.99999999999994</v>
      </c>
      <c r="Y13" s="8"/>
      <c r="Z13" s="3">
        <v>177</v>
      </c>
      <c r="AA13" s="5">
        <v>1330</v>
      </c>
      <c r="AB13" s="5">
        <f t="shared" si="6"/>
        <v>7.5141242937853105</v>
      </c>
      <c r="AC13" s="5">
        <f t="shared" si="7"/>
        <v>86.000000000000028</v>
      </c>
    </row>
    <row r="14" spans="1:34" x14ac:dyDescent="0.3">
      <c r="A14" s="3">
        <v>13</v>
      </c>
      <c r="B14" s="4">
        <f>AG2</f>
        <v>185</v>
      </c>
      <c r="C14" s="5">
        <f t="shared" si="8"/>
        <v>14.23076923076923</v>
      </c>
      <c r="D14" s="18">
        <f t="shared" si="9"/>
        <v>-80.999999999999986</v>
      </c>
      <c r="E14" s="13"/>
      <c r="F14" s="20">
        <v>46</v>
      </c>
      <c r="G14" s="4">
        <f>AG5</f>
        <v>395</v>
      </c>
      <c r="H14" s="5">
        <f t="shared" si="0"/>
        <v>8.5869565217391308</v>
      </c>
      <c r="I14" s="5">
        <f t="shared" si="1"/>
        <v>-27.000000000000018</v>
      </c>
      <c r="K14" s="3">
        <v>79</v>
      </c>
      <c r="L14" s="4">
        <f>AG8</f>
        <v>690</v>
      </c>
      <c r="M14" s="5">
        <f t="shared" si="2"/>
        <v>8.7341772151898738</v>
      </c>
      <c r="N14" s="5">
        <f t="shared" si="3"/>
        <v>-58.000000000000028</v>
      </c>
      <c r="O14" s="15"/>
      <c r="P14" s="3">
        <v>112</v>
      </c>
      <c r="Q14" s="4">
        <f>AG9</f>
        <v>850</v>
      </c>
      <c r="R14" s="5">
        <f t="shared" si="4"/>
        <v>7.5892857142857144</v>
      </c>
      <c r="S14" s="5">
        <f t="shared" si="5"/>
        <v>45.999999999999986</v>
      </c>
      <c r="T14" s="8"/>
      <c r="U14" s="3">
        <v>145</v>
      </c>
      <c r="V14" s="4">
        <f>AG10</f>
        <v>1010</v>
      </c>
      <c r="W14" s="5">
        <f t="shared" si="11"/>
        <v>6.9655172413793105</v>
      </c>
      <c r="X14" s="5">
        <f t="shared" si="12"/>
        <v>149.99999999999997</v>
      </c>
      <c r="Y14" s="8"/>
      <c r="Z14" s="3">
        <v>178</v>
      </c>
      <c r="AA14" s="5">
        <v>1330</v>
      </c>
      <c r="AB14" s="5">
        <f t="shared" si="6"/>
        <v>7.4719101123595504</v>
      </c>
      <c r="AC14" s="5">
        <f t="shared" si="7"/>
        <v>94.000000000000028</v>
      </c>
    </row>
    <row r="15" spans="1:34" x14ac:dyDescent="0.3">
      <c r="A15" s="3">
        <v>14</v>
      </c>
      <c r="B15" s="4">
        <f>AG2</f>
        <v>185</v>
      </c>
      <c r="C15" s="5">
        <f t="shared" si="8"/>
        <v>13.214285714285714</v>
      </c>
      <c r="D15" s="18">
        <f t="shared" si="9"/>
        <v>-72.999999999999986</v>
      </c>
      <c r="E15" s="13"/>
      <c r="F15" s="20">
        <v>47</v>
      </c>
      <c r="G15" s="4">
        <f>AG5</f>
        <v>395</v>
      </c>
      <c r="H15" s="5">
        <f t="shared" si="0"/>
        <v>8.4042553191489358</v>
      </c>
      <c r="I15" s="5">
        <f t="shared" si="1"/>
        <v>-18.999999999999979</v>
      </c>
      <c r="K15" s="3">
        <v>80</v>
      </c>
      <c r="L15" s="4">
        <f>AG8</f>
        <v>690</v>
      </c>
      <c r="M15" s="5">
        <f t="shared" si="2"/>
        <v>8.625</v>
      </c>
      <c r="N15" s="5">
        <f t="shared" si="3"/>
        <v>-50</v>
      </c>
      <c r="O15" s="15"/>
      <c r="P15" s="3">
        <v>113</v>
      </c>
      <c r="Q15" s="4">
        <f>AG9</f>
        <v>850</v>
      </c>
      <c r="R15" s="5">
        <f t="shared" si="4"/>
        <v>7.5221238938053094</v>
      </c>
      <c r="S15" s="5">
        <f t="shared" si="5"/>
        <v>54.000000000000036</v>
      </c>
      <c r="T15" s="8"/>
      <c r="U15" s="3">
        <v>146</v>
      </c>
      <c r="V15" s="4">
        <f>AG10</f>
        <v>1010</v>
      </c>
      <c r="W15" s="5">
        <f t="shared" si="11"/>
        <v>6.9178082191780819</v>
      </c>
      <c r="X15" s="5">
        <f t="shared" si="12"/>
        <v>158.00000000000006</v>
      </c>
      <c r="Y15" s="8"/>
      <c r="Z15" s="3">
        <v>179</v>
      </c>
      <c r="AA15" s="5">
        <v>1330</v>
      </c>
      <c r="AB15" s="5">
        <f t="shared" si="6"/>
        <v>7.4301675977653634</v>
      </c>
      <c r="AC15" s="5">
        <f t="shared" si="7"/>
        <v>101.99999999999996</v>
      </c>
    </row>
    <row r="16" spans="1:34" x14ac:dyDescent="0.3">
      <c r="A16" s="3">
        <v>15</v>
      </c>
      <c r="B16" s="4">
        <f>AG2</f>
        <v>185</v>
      </c>
      <c r="C16" s="5">
        <f t="shared" si="8"/>
        <v>12.333333333333334</v>
      </c>
      <c r="D16" s="18">
        <f t="shared" si="9"/>
        <v>-65.000000000000014</v>
      </c>
      <c r="E16" s="13"/>
      <c r="F16" s="20">
        <v>48</v>
      </c>
      <c r="G16" s="4">
        <f>AG5</f>
        <v>395</v>
      </c>
      <c r="H16" s="5">
        <f t="shared" si="0"/>
        <v>8.2291666666666661</v>
      </c>
      <c r="I16" s="5">
        <f t="shared" si="1"/>
        <v>-10.999999999999972</v>
      </c>
      <c r="K16" s="3">
        <v>81</v>
      </c>
      <c r="L16" s="4">
        <f>AG8</f>
        <v>690</v>
      </c>
      <c r="M16" s="5">
        <f t="shared" si="2"/>
        <v>8.518518518518519</v>
      </c>
      <c r="N16" s="5">
        <f t="shared" si="3"/>
        <v>-42.000000000000043</v>
      </c>
      <c r="O16" s="15"/>
      <c r="P16" s="3">
        <v>114</v>
      </c>
      <c r="Q16" s="4">
        <f>AG9</f>
        <v>850</v>
      </c>
      <c r="R16" s="5">
        <f t="shared" si="4"/>
        <v>7.4561403508771926</v>
      </c>
      <c r="S16" s="5">
        <f t="shared" si="5"/>
        <v>62.000000000000043</v>
      </c>
      <c r="T16" s="8"/>
      <c r="U16" s="3">
        <v>147</v>
      </c>
      <c r="V16" s="4">
        <f>AG10</f>
        <v>1010</v>
      </c>
      <c r="W16" s="5">
        <f t="shared" si="11"/>
        <v>6.870748299319728</v>
      </c>
      <c r="X16" s="5">
        <f t="shared" si="12"/>
        <v>166</v>
      </c>
      <c r="Y16" s="8"/>
      <c r="Z16" s="3">
        <v>180</v>
      </c>
      <c r="AA16" s="5">
        <v>1330</v>
      </c>
      <c r="AB16" s="5">
        <f t="shared" si="6"/>
        <v>7.3888888888888893</v>
      </c>
      <c r="AC16" s="5">
        <f t="shared" si="7"/>
        <v>109.99999999999993</v>
      </c>
    </row>
    <row r="17" spans="1:29" x14ac:dyDescent="0.3">
      <c r="A17" s="3">
        <v>16</v>
      </c>
      <c r="B17" s="4">
        <f>AG2</f>
        <v>185</v>
      </c>
      <c r="C17" s="5">
        <f t="shared" si="8"/>
        <v>11.5625</v>
      </c>
      <c r="D17" s="18">
        <f t="shared" si="9"/>
        <v>-57</v>
      </c>
      <c r="E17" s="13"/>
      <c r="F17" s="20">
        <v>49</v>
      </c>
      <c r="G17" s="4">
        <f>AG5</f>
        <v>395</v>
      </c>
      <c r="H17" s="5">
        <f t="shared" si="0"/>
        <v>8.0612244897959187</v>
      </c>
      <c r="I17" s="5">
        <f t="shared" si="1"/>
        <v>-3.0000000000000142</v>
      </c>
      <c r="K17" s="3">
        <v>82</v>
      </c>
      <c r="L17" s="4">
        <f>AG8</f>
        <v>690</v>
      </c>
      <c r="M17" s="5">
        <f t="shared" si="2"/>
        <v>8.4146341463414629</v>
      </c>
      <c r="N17" s="5">
        <f t="shared" si="3"/>
        <v>-33.999999999999957</v>
      </c>
      <c r="O17" s="15"/>
      <c r="P17" s="3">
        <v>115</v>
      </c>
      <c r="Q17" s="4">
        <f>AG9</f>
        <v>850</v>
      </c>
      <c r="R17" s="5">
        <f t="shared" si="4"/>
        <v>7.3913043478260869</v>
      </c>
      <c r="S17" s="5">
        <f t="shared" si="5"/>
        <v>70</v>
      </c>
      <c r="T17" s="8"/>
      <c r="U17" s="3">
        <v>148</v>
      </c>
      <c r="V17" s="4">
        <f>AG10</f>
        <v>1010</v>
      </c>
      <c r="W17" s="5">
        <f t="shared" si="11"/>
        <v>6.8243243243243246</v>
      </c>
      <c r="X17" s="5">
        <f t="shared" si="12"/>
        <v>173.99999999999997</v>
      </c>
      <c r="Y17" s="8"/>
      <c r="Z17" s="3">
        <v>181</v>
      </c>
      <c r="AA17" s="5">
        <v>1330</v>
      </c>
      <c r="AB17" s="5">
        <f t="shared" si="6"/>
        <v>7.3480662983425411</v>
      </c>
      <c r="AC17" s="5">
        <f t="shared" si="7"/>
        <v>118.00000000000006</v>
      </c>
    </row>
    <row r="18" spans="1:29" x14ac:dyDescent="0.3">
      <c r="A18" s="3">
        <v>17</v>
      </c>
      <c r="B18" s="4">
        <f>AG2</f>
        <v>185</v>
      </c>
      <c r="C18" s="5">
        <f t="shared" si="8"/>
        <v>10.882352941176471</v>
      </c>
      <c r="D18" s="18">
        <f t="shared" si="9"/>
        <v>-49.000000000000007</v>
      </c>
      <c r="E18" s="13"/>
      <c r="F18" s="20">
        <v>50</v>
      </c>
      <c r="G18" s="4">
        <f>AG5</f>
        <v>395</v>
      </c>
      <c r="H18" s="5">
        <f t="shared" si="0"/>
        <v>7.9</v>
      </c>
      <c r="I18" s="5">
        <f t="shared" si="1"/>
        <v>4.9999999999999822</v>
      </c>
      <c r="K18" s="3">
        <v>83</v>
      </c>
      <c r="L18" s="4">
        <f>AG8</f>
        <v>690</v>
      </c>
      <c r="M18" s="5">
        <f t="shared" si="2"/>
        <v>8.3132530120481931</v>
      </c>
      <c r="N18" s="5">
        <f t="shared" si="3"/>
        <v>-26.000000000000028</v>
      </c>
      <c r="O18" s="15"/>
      <c r="P18" s="3">
        <v>116</v>
      </c>
      <c r="Q18" s="4">
        <f>AG9</f>
        <v>850</v>
      </c>
      <c r="R18" s="5">
        <f t="shared" si="4"/>
        <v>7.3275862068965516</v>
      </c>
      <c r="S18" s="5">
        <f t="shared" si="5"/>
        <v>78.000000000000014</v>
      </c>
      <c r="T18" s="8"/>
      <c r="U18" s="3">
        <v>149</v>
      </c>
      <c r="V18" s="4">
        <f>AG10</f>
        <v>1010</v>
      </c>
      <c r="W18" s="5">
        <f t="shared" si="11"/>
        <v>6.7785234899328861</v>
      </c>
      <c r="X18" s="5">
        <f t="shared" si="12"/>
        <v>181.99999999999997</v>
      </c>
      <c r="Y18" s="8"/>
      <c r="Z18" s="3">
        <v>182</v>
      </c>
      <c r="AA18" s="5">
        <v>1330</v>
      </c>
      <c r="AB18" s="5">
        <f t="shared" si="6"/>
        <v>7.3076923076923075</v>
      </c>
      <c r="AC18" s="5">
        <f t="shared" si="7"/>
        <v>126.00000000000004</v>
      </c>
    </row>
    <row r="19" spans="1:29" x14ac:dyDescent="0.3">
      <c r="A19" s="3">
        <v>18</v>
      </c>
      <c r="B19" s="4">
        <f>AG2</f>
        <v>185</v>
      </c>
      <c r="C19" s="5">
        <f t="shared" si="8"/>
        <v>10.277777777777779</v>
      </c>
      <c r="D19" s="18">
        <f t="shared" si="9"/>
        <v>-41.000000000000014</v>
      </c>
      <c r="E19" s="13"/>
      <c r="F19" s="20">
        <v>51</v>
      </c>
      <c r="G19" s="4">
        <f>AG5</f>
        <v>395</v>
      </c>
      <c r="H19" s="5">
        <f t="shared" si="0"/>
        <v>7.7450980392156863</v>
      </c>
      <c r="I19" s="5">
        <f t="shared" si="1"/>
        <v>13</v>
      </c>
      <c r="K19" s="3">
        <v>84</v>
      </c>
      <c r="L19" s="4">
        <f>AG8</f>
        <v>690</v>
      </c>
      <c r="M19" s="5">
        <f t="shared" si="2"/>
        <v>8.2142857142857135</v>
      </c>
      <c r="N19" s="5">
        <f t="shared" si="3"/>
        <v>-17.999999999999936</v>
      </c>
      <c r="O19" s="15"/>
      <c r="P19" s="3">
        <v>117</v>
      </c>
      <c r="Q19" s="4">
        <f>AG9</f>
        <v>850</v>
      </c>
      <c r="R19" s="5">
        <f t="shared" si="4"/>
        <v>7.2649572649572649</v>
      </c>
      <c r="S19" s="5">
        <f t="shared" si="5"/>
        <v>86</v>
      </c>
      <c r="T19" s="8"/>
      <c r="U19" s="3">
        <v>150</v>
      </c>
      <c r="V19" s="4">
        <f>AG10</f>
        <v>1010</v>
      </c>
      <c r="W19" s="5">
        <f t="shared" si="11"/>
        <v>6.7333333333333334</v>
      </c>
      <c r="X19" s="5">
        <f t="shared" si="12"/>
        <v>190</v>
      </c>
      <c r="Y19" s="8"/>
      <c r="Z19" s="3">
        <v>183</v>
      </c>
      <c r="AA19" s="5">
        <v>1330</v>
      </c>
      <c r="AB19" s="5">
        <f t="shared" si="6"/>
        <v>7.2677595628415297</v>
      </c>
      <c r="AC19" s="5">
        <f t="shared" si="7"/>
        <v>134.00000000000006</v>
      </c>
    </row>
    <row r="20" spans="1:29" x14ac:dyDescent="0.3">
      <c r="A20" s="3">
        <v>19</v>
      </c>
      <c r="B20" s="4">
        <f>AG2</f>
        <v>185</v>
      </c>
      <c r="C20" s="5">
        <f t="shared" si="8"/>
        <v>9.7368421052631575</v>
      </c>
      <c r="D20" s="18">
        <f t="shared" si="9"/>
        <v>-32.999999999999993</v>
      </c>
      <c r="E20" s="13"/>
      <c r="F20" s="20">
        <v>52</v>
      </c>
      <c r="G20" s="4">
        <f>AG5</f>
        <v>395</v>
      </c>
      <c r="H20" s="5">
        <f t="shared" si="0"/>
        <v>7.5961538461538458</v>
      </c>
      <c r="I20" s="5">
        <f t="shared" si="1"/>
        <v>21.000000000000018</v>
      </c>
      <c r="K20" s="3">
        <v>85</v>
      </c>
      <c r="L20" s="4">
        <f>AG8</f>
        <v>690</v>
      </c>
      <c r="M20" s="5">
        <f t="shared" si="2"/>
        <v>8.117647058823529</v>
      </c>
      <c r="N20" s="5">
        <f t="shared" si="3"/>
        <v>-9.9999999999999645</v>
      </c>
      <c r="O20" s="15"/>
      <c r="P20" s="3">
        <v>118</v>
      </c>
      <c r="Q20" s="4">
        <f>AG9</f>
        <v>850</v>
      </c>
      <c r="R20" s="5">
        <f t="shared" si="4"/>
        <v>7.2033898305084749</v>
      </c>
      <c r="S20" s="5">
        <f t="shared" si="5"/>
        <v>93.999999999999957</v>
      </c>
      <c r="T20" s="8"/>
      <c r="U20" s="3">
        <v>151</v>
      </c>
      <c r="V20" s="4">
        <v>1180</v>
      </c>
      <c r="W20" s="5">
        <f t="shared" si="11"/>
        <v>7.814569536423841</v>
      </c>
      <c r="X20" s="5">
        <f t="shared" si="12"/>
        <v>28.000000000000007</v>
      </c>
      <c r="Y20" s="8"/>
      <c r="Z20" s="3">
        <v>184</v>
      </c>
      <c r="AA20" s="5">
        <v>1330</v>
      </c>
      <c r="AB20" s="5">
        <f t="shared" si="6"/>
        <v>7.2282608695652177</v>
      </c>
      <c r="AC20" s="5">
        <f t="shared" si="7"/>
        <v>141.99999999999994</v>
      </c>
    </row>
    <row r="21" spans="1:29" x14ac:dyDescent="0.3">
      <c r="A21" s="3">
        <v>20</v>
      </c>
      <c r="B21" s="4">
        <f>AG2</f>
        <v>185</v>
      </c>
      <c r="C21" s="5">
        <f t="shared" si="8"/>
        <v>9.25</v>
      </c>
      <c r="D21" s="18">
        <f t="shared" si="9"/>
        <v>-25</v>
      </c>
      <c r="E21" s="13"/>
      <c r="F21" s="20">
        <v>53</v>
      </c>
      <c r="G21" s="4">
        <f>AG5</f>
        <v>395</v>
      </c>
      <c r="H21" s="5">
        <f t="shared" si="0"/>
        <v>7.4528301886792452</v>
      </c>
      <c r="I21" s="5">
        <f t="shared" si="1"/>
        <v>29.000000000000007</v>
      </c>
      <c r="K21" s="3">
        <v>86</v>
      </c>
      <c r="L21" s="4">
        <f>AG8</f>
        <v>690</v>
      </c>
      <c r="M21" s="5">
        <f t="shared" si="2"/>
        <v>8.0232558139534884</v>
      </c>
      <c r="N21" s="5">
        <f t="shared" si="3"/>
        <v>-2.0000000000000036</v>
      </c>
      <c r="O21" s="15"/>
      <c r="P21" s="3">
        <v>119</v>
      </c>
      <c r="Q21" s="4">
        <f>AG9</f>
        <v>850</v>
      </c>
      <c r="R21" s="5">
        <f t="shared" si="4"/>
        <v>7.1428571428571432</v>
      </c>
      <c r="S21" s="5">
        <f t="shared" si="5"/>
        <v>101.99999999999996</v>
      </c>
      <c r="T21" s="8"/>
      <c r="U21" s="3">
        <v>152</v>
      </c>
      <c r="V21" s="4">
        <v>1180</v>
      </c>
      <c r="W21" s="5">
        <f t="shared" si="11"/>
        <v>7.7631578947368425</v>
      </c>
      <c r="X21" s="5">
        <f t="shared" si="12"/>
        <v>35.999999999999943</v>
      </c>
      <c r="Y21" s="8"/>
      <c r="Z21" s="3">
        <v>185</v>
      </c>
      <c r="AA21" s="5">
        <v>1330</v>
      </c>
      <c r="AB21" s="5">
        <f t="shared" si="6"/>
        <v>7.1891891891891895</v>
      </c>
      <c r="AC21" s="5">
        <f t="shared" si="7"/>
        <v>149.99999999999994</v>
      </c>
    </row>
    <row r="22" spans="1:29" x14ac:dyDescent="0.3">
      <c r="A22" s="3">
        <v>21</v>
      </c>
      <c r="B22" s="4">
        <f>AG2</f>
        <v>185</v>
      </c>
      <c r="C22" s="5">
        <f t="shared" si="8"/>
        <v>8.8095238095238102</v>
      </c>
      <c r="D22" s="18">
        <f t="shared" si="9"/>
        <v>-17.000000000000014</v>
      </c>
      <c r="E22" s="13"/>
      <c r="F22" s="20">
        <v>54</v>
      </c>
      <c r="G22" s="4">
        <f>AG5</f>
        <v>395</v>
      </c>
      <c r="H22" s="5">
        <f t="shared" si="0"/>
        <v>7.3148148148148149</v>
      </c>
      <c r="I22" s="5">
        <f t="shared" si="1"/>
        <v>37</v>
      </c>
      <c r="K22" s="3">
        <v>87</v>
      </c>
      <c r="L22" s="4">
        <f>AG8</f>
        <v>690</v>
      </c>
      <c r="M22" s="5">
        <f t="shared" si="2"/>
        <v>7.931034482758621</v>
      </c>
      <c r="N22" s="5">
        <f t="shared" si="3"/>
        <v>5.9999999999999734</v>
      </c>
      <c r="O22" s="15"/>
      <c r="P22" s="3">
        <v>120</v>
      </c>
      <c r="Q22" s="4">
        <f>AG9</f>
        <v>850</v>
      </c>
      <c r="R22" s="5">
        <f t="shared" si="4"/>
        <v>7.083333333333333</v>
      </c>
      <c r="S22" s="5">
        <f t="shared" si="5"/>
        <v>110.00000000000003</v>
      </c>
      <c r="T22" s="8"/>
      <c r="U22" s="3">
        <v>153</v>
      </c>
      <c r="V22" s="4">
        <v>1180</v>
      </c>
      <c r="W22" s="5">
        <f t="shared" si="11"/>
        <v>7.7124183006535949</v>
      </c>
      <c r="X22" s="5">
        <f t="shared" si="12"/>
        <v>43.999999999999979</v>
      </c>
      <c r="Y22" s="8"/>
      <c r="Z22" s="3">
        <v>186</v>
      </c>
      <c r="AA22" s="5">
        <v>1330</v>
      </c>
      <c r="AB22" s="5">
        <f t="shared" si="6"/>
        <v>7.150537634408602</v>
      </c>
      <c r="AC22" s="5">
        <f t="shared" si="7"/>
        <v>158.00000000000003</v>
      </c>
    </row>
    <row r="23" spans="1:29" x14ac:dyDescent="0.3">
      <c r="A23" s="3">
        <v>22</v>
      </c>
      <c r="B23" s="4">
        <f>AG2</f>
        <v>185</v>
      </c>
      <c r="C23" s="5">
        <f t="shared" si="8"/>
        <v>8.4090909090909083</v>
      </c>
      <c r="D23" s="18">
        <f t="shared" si="9"/>
        <v>-8.9999999999999822</v>
      </c>
      <c r="E23" s="13"/>
      <c r="F23" s="20">
        <v>55</v>
      </c>
      <c r="G23" s="4">
        <f>AG5</f>
        <v>395</v>
      </c>
      <c r="H23" s="5">
        <f t="shared" si="0"/>
        <v>7.1818181818181817</v>
      </c>
      <c r="I23" s="5">
        <f t="shared" si="1"/>
        <v>45.000000000000007</v>
      </c>
      <c r="K23" s="3">
        <v>88</v>
      </c>
      <c r="L23" s="4">
        <f>AG8</f>
        <v>690</v>
      </c>
      <c r="M23" s="5">
        <f t="shared" si="2"/>
        <v>7.8409090909090908</v>
      </c>
      <c r="N23" s="5">
        <f t="shared" si="3"/>
        <v>14.000000000000007</v>
      </c>
      <c r="O23" s="15"/>
      <c r="P23" s="3">
        <v>121</v>
      </c>
      <c r="Q23" s="4">
        <f>AG9</f>
        <v>850</v>
      </c>
      <c r="R23" s="5">
        <f t="shared" si="4"/>
        <v>7.0247933884297522</v>
      </c>
      <c r="S23" s="5">
        <f t="shared" si="5"/>
        <v>117.99999999999999</v>
      </c>
      <c r="T23" s="8"/>
      <c r="U23" s="3">
        <v>154</v>
      </c>
      <c r="V23" s="4">
        <v>1180</v>
      </c>
      <c r="W23" s="5">
        <f t="shared" si="11"/>
        <v>7.662337662337662</v>
      </c>
      <c r="X23" s="5">
        <f t="shared" si="12"/>
        <v>52.00000000000005</v>
      </c>
      <c r="Y23" s="8"/>
      <c r="Z23" s="3">
        <v>187</v>
      </c>
      <c r="AA23" s="5">
        <v>1330</v>
      </c>
      <c r="AB23" s="5">
        <f t="shared" si="6"/>
        <v>7.1122994652406417</v>
      </c>
      <c r="AC23" s="5">
        <f t="shared" si="7"/>
        <v>166</v>
      </c>
    </row>
    <row r="24" spans="1:29" x14ac:dyDescent="0.3">
      <c r="A24" s="3">
        <v>23</v>
      </c>
      <c r="B24" s="4">
        <f>AG2</f>
        <v>185</v>
      </c>
      <c r="C24" s="5">
        <f t="shared" si="8"/>
        <v>8.0434782608695645</v>
      </c>
      <c r="D24" s="18">
        <f t="shared" si="9"/>
        <v>-0.99999999999998401</v>
      </c>
      <c r="E24" s="13"/>
      <c r="F24" s="20">
        <v>56</v>
      </c>
      <c r="G24" s="4">
        <f>AG6</f>
        <v>460</v>
      </c>
      <c r="H24" s="5">
        <f t="shared" si="0"/>
        <v>8.2142857142857135</v>
      </c>
      <c r="I24" s="5">
        <f t="shared" si="1"/>
        <v>-11.999999999999957</v>
      </c>
      <c r="K24" s="3">
        <v>89</v>
      </c>
      <c r="L24" s="4">
        <f>AG8</f>
        <v>690</v>
      </c>
      <c r="M24" s="5">
        <f t="shared" si="2"/>
        <v>7.7528089887640448</v>
      </c>
      <c r="N24" s="5">
        <f t="shared" si="3"/>
        <v>22.000000000000014</v>
      </c>
      <c r="O24" s="15"/>
      <c r="P24" s="3">
        <v>122</v>
      </c>
      <c r="Q24" s="4">
        <f>AG9</f>
        <v>850</v>
      </c>
      <c r="R24" s="5">
        <f t="shared" si="4"/>
        <v>6.9672131147540988</v>
      </c>
      <c r="S24" s="5">
        <f t="shared" si="5"/>
        <v>125.99999999999994</v>
      </c>
      <c r="T24" s="8"/>
      <c r="U24" s="3">
        <v>155</v>
      </c>
      <c r="V24" s="4">
        <v>1180</v>
      </c>
      <c r="W24" s="5">
        <f t="shared" si="11"/>
        <v>7.612903225806452</v>
      </c>
      <c r="X24" s="5">
        <f t="shared" si="12"/>
        <v>59.999999999999943</v>
      </c>
      <c r="Y24" s="8"/>
      <c r="Z24" s="3">
        <v>188</v>
      </c>
      <c r="AA24" s="5">
        <v>1330</v>
      </c>
      <c r="AB24" s="5">
        <f t="shared" si="6"/>
        <v>7.0744680851063828</v>
      </c>
      <c r="AC24" s="5">
        <f t="shared" si="7"/>
        <v>174.00000000000003</v>
      </c>
    </row>
    <row r="25" spans="1:29" x14ac:dyDescent="0.3">
      <c r="A25" s="3">
        <v>24</v>
      </c>
      <c r="B25" s="4">
        <f>AG2</f>
        <v>185</v>
      </c>
      <c r="C25" s="5">
        <f>B25/A25</f>
        <v>7.708333333333333</v>
      </c>
      <c r="D25" s="18">
        <f t="shared" si="9"/>
        <v>7.0000000000000071</v>
      </c>
      <c r="E25" s="13"/>
      <c r="F25" s="20">
        <v>57</v>
      </c>
      <c r="G25" s="4">
        <f>AG6</f>
        <v>460</v>
      </c>
      <c r="H25" s="5">
        <f t="shared" si="0"/>
        <v>8.0701754385964914</v>
      </c>
      <c r="I25" s="5">
        <f t="shared" si="1"/>
        <v>-4.0000000000000124</v>
      </c>
      <c r="K25" s="3">
        <v>90</v>
      </c>
      <c r="L25" s="4">
        <f>AG8</f>
        <v>690</v>
      </c>
      <c r="M25" s="5">
        <f t="shared" si="2"/>
        <v>7.666666666666667</v>
      </c>
      <c r="N25" s="5">
        <f t="shared" si="3"/>
        <v>29.999999999999972</v>
      </c>
      <c r="O25" s="15"/>
      <c r="P25" s="3">
        <v>123</v>
      </c>
      <c r="Q25" s="4">
        <f>AG9</f>
        <v>850</v>
      </c>
      <c r="R25" s="5">
        <f t="shared" si="4"/>
        <v>6.9105691056910565</v>
      </c>
      <c r="S25" s="5">
        <f t="shared" si="5"/>
        <v>134.00000000000006</v>
      </c>
      <c r="T25" s="8"/>
      <c r="U25" s="3">
        <v>156</v>
      </c>
      <c r="V25" s="4">
        <v>1180</v>
      </c>
      <c r="W25" s="5">
        <f t="shared" si="11"/>
        <v>7.5641025641025639</v>
      </c>
      <c r="X25" s="5">
        <f t="shared" si="12"/>
        <v>68.000000000000028</v>
      </c>
      <c r="Y25" s="8"/>
      <c r="Z25" s="3">
        <v>189</v>
      </c>
      <c r="AA25" s="5">
        <v>1330</v>
      </c>
      <c r="AB25" s="5">
        <f t="shared" si="6"/>
        <v>7.0370370370370372</v>
      </c>
      <c r="AC25" s="5">
        <f t="shared" si="7"/>
        <v>181.99999999999997</v>
      </c>
    </row>
    <row r="26" spans="1:29" x14ac:dyDescent="0.3">
      <c r="A26" s="3">
        <v>25</v>
      </c>
      <c r="B26" s="4">
        <f>AG2</f>
        <v>185</v>
      </c>
      <c r="C26" s="5">
        <f t="shared" si="8"/>
        <v>7.4</v>
      </c>
      <c r="D26" s="18">
        <f t="shared" si="9"/>
        <v>14.999999999999991</v>
      </c>
      <c r="E26" s="13"/>
      <c r="F26" s="20">
        <v>58</v>
      </c>
      <c r="G26" s="4">
        <f>AG6</f>
        <v>460</v>
      </c>
      <c r="H26" s="5">
        <f t="shared" si="0"/>
        <v>7.931034482758621</v>
      </c>
      <c r="I26" s="5">
        <f t="shared" si="1"/>
        <v>3.9999999999999822</v>
      </c>
      <c r="K26" s="3">
        <v>91</v>
      </c>
      <c r="L26" s="4">
        <f>AG8</f>
        <v>690</v>
      </c>
      <c r="M26" s="5">
        <f t="shared" si="2"/>
        <v>7.5824175824175821</v>
      </c>
      <c r="N26" s="5">
        <f t="shared" si="3"/>
        <v>38.000000000000028</v>
      </c>
      <c r="O26" s="15"/>
      <c r="P26" s="3">
        <v>124</v>
      </c>
      <c r="Q26" s="4">
        <f>AG9</f>
        <v>850</v>
      </c>
      <c r="R26" s="5">
        <f t="shared" si="4"/>
        <v>6.854838709677419</v>
      </c>
      <c r="S26" s="5">
        <f t="shared" si="5"/>
        <v>142.00000000000003</v>
      </c>
      <c r="T26" s="8"/>
      <c r="U26" s="3">
        <v>157</v>
      </c>
      <c r="V26" s="4">
        <v>1180</v>
      </c>
      <c r="W26" s="5">
        <f t="shared" si="11"/>
        <v>7.515923566878981</v>
      </c>
      <c r="X26" s="5">
        <f t="shared" si="12"/>
        <v>75.999999999999986</v>
      </c>
      <c r="Y26" s="8"/>
      <c r="Z26" s="3">
        <v>190</v>
      </c>
      <c r="AA26" s="5">
        <v>1330</v>
      </c>
      <c r="AB26" s="5">
        <f t="shared" si="6"/>
        <v>7</v>
      </c>
      <c r="AC26" s="5">
        <f t="shared" si="7"/>
        <v>190</v>
      </c>
    </row>
    <row r="27" spans="1:29" x14ac:dyDescent="0.3">
      <c r="A27" s="3">
        <v>26</v>
      </c>
      <c r="B27" s="4">
        <f>AG3</f>
        <v>255</v>
      </c>
      <c r="C27" s="5">
        <f t="shared" si="8"/>
        <v>9.8076923076923084</v>
      </c>
      <c r="D27" s="18">
        <f t="shared" si="9"/>
        <v>-47.000000000000014</v>
      </c>
      <c r="E27" s="13"/>
      <c r="F27" s="20">
        <v>59</v>
      </c>
      <c r="G27" s="4">
        <f>AG6</f>
        <v>460</v>
      </c>
      <c r="H27" s="5">
        <f t="shared" si="0"/>
        <v>7.7966101694915251</v>
      </c>
      <c r="I27" s="5">
        <f t="shared" si="1"/>
        <v>12.000000000000021</v>
      </c>
      <c r="K27" s="3">
        <v>92</v>
      </c>
      <c r="L27" s="4">
        <f>AG8</f>
        <v>690</v>
      </c>
      <c r="M27" s="5">
        <f t="shared" si="2"/>
        <v>7.5</v>
      </c>
      <c r="N27" s="5">
        <f t="shared" si="3"/>
        <v>46</v>
      </c>
      <c r="O27" s="15"/>
      <c r="P27" s="3">
        <v>125</v>
      </c>
      <c r="Q27" s="4">
        <f>AG9</f>
        <v>850</v>
      </c>
      <c r="R27" s="5">
        <f t="shared" si="4"/>
        <v>6.8</v>
      </c>
      <c r="S27" s="5">
        <f t="shared" si="5"/>
        <v>150.00000000000003</v>
      </c>
      <c r="T27" s="8"/>
      <c r="U27" s="3">
        <v>158</v>
      </c>
      <c r="V27" s="4">
        <v>1180</v>
      </c>
      <c r="W27" s="5">
        <f t="shared" si="11"/>
        <v>7.4683544303797467</v>
      </c>
      <c r="X27" s="5">
        <f t="shared" si="12"/>
        <v>84.000000000000028</v>
      </c>
      <c r="Y27" s="8"/>
      <c r="Z27" s="3">
        <v>191</v>
      </c>
      <c r="AA27" s="5">
        <v>1330</v>
      </c>
      <c r="AB27" s="5">
        <f t="shared" si="6"/>
        <v>6.9633507853403138</v>
      </c>
      <c r="AC27" s="5">
        <f t="shared" si="7"/>
        <v>198.00000000000006</v>
      </c>
    </row>
    <row r="28" spans="1:29" x14ac:dyDescent="0.3">
      <c r="A28" s="3">
        <v>27</v>
      </c>
      <c r="B28" s="4">
        <f>AG3</f>
        <v>255</v>
      </c>
      <c r="C28" s="5">
        <f t="shared" si="8"/>
        <v>9.4444444444444446</v>
      </c>
      <c r="D28" s="18">
        <f t="shared" si="9"/>
        <v>-39.000000000000007</v>
      </c>
      <c r="E28" s="13"/>
      <c r="F28" s="20">
        <v>60</v>
      </c>
      <c r="G28" s="4">
        <f>AG6</f>
        <v>460</v>
      </c>
      <c r="H28" s="5">
        <f t="shared" si="0"/>
        <v>7.666666666666667</v>
      </c>
      <c r="I28" s="5">
        <f t="shared" si="1"/>
        <v>19.999999999999982</v>
      </c>
      <c r="K28" s="3">
        <v>93</v>
      </c>
      <c r="L28" s="4">
        <f>AG8</f>
        <v>690</v>
      </c>
      <c r="M28" s="5">
        <f t="shared" si="2"/>
        <v>7.419354838709677</v>
      </c>
      <c r="N28" s="5">
        <f t="shared" si="3"/>
        <v>54.000000000000036</v>
      </c>
      <c r="O28" s="15"/>
      <c r="P28" s="3">
        <v>126</v>
      </c>
      <c r="Q28" s="4">
        <f>AG10</f>
        <v>1010</v>
      </c>
      <c r="R28" s="5">
        <f t="shared" si="4"/>
        <v>8.0158730158730158</v>
      </c>
      <c r="S28" s="5">
        <f t="shared" si="5"/>
        <v>-1.9999999999999929</v>
      </c>
      <c r="T28" s="8"/>
      <c r="U28" s="3">
        <v>159</v>
      </c>
      <c r="V28" s="4">
        <v>1180</v>
      </c>
      <c r="W28" s="5">
        <f t="shared" si="11"/>
        <v>7.4213836477987423</v>
      </c>
      <c r="X28" s="5">
        <f t="shared" si="12"/>
        <v>91.999999999999986</v>
      </c>
      <c r="Y28" s="8"/>
      <c r="Z28" s="3">
        <v>192</v>
      </c>
      <c r="AA28" s="5">
        <v>1330</v>
      </c>
      <c r="AB28" s="5">
        <f t="shared" si="6"/>
        <v>6.927083333333333</v>
      </c>
      <c r="AC28" s="5">
        <f t="shared" si="7"/>
        <v>206.00000000000006</v>
      </c>
    </row>
    <row r="29" spans="1:29" x14ac:dyDescent="0.3">
      <c r="A29" s="3">
        <v>28</v>
      </c>
      <c r="B29" s="4">
        <f>AG3</f>
        <v>255</v>
      </c>
      <c r="C29" s="5">
        <f t="shared" si="8"/>
        <v>9.1071428571428577</v>
      </c>
      <c r="D29" s="18">
        <f t="shared" si="9"/>
        <v>-31.000000000000014</v>
      </c>
      <c r="E29" s="13"/>
      <c r="F29" s="20">
        <v>61</v>
      </c>
      <c r="G29" s="4">
        <f>AG6</f>
        <v>460</v>
      </c>
      <c r="H29" s="5">
        <f t="shared" si="0"/>
        <v>7.5409836065573774</v>
      </c>
      <c r="I29" s="5">
        <f t="shared" si="1"/>
        <v>27.999999999999979</v>
      </c>
      <c r="K29" s="3">
        <v>94</v>
      </c>
      <c r="L29" s="4">
        <f>AG8</f>
        <v>690</v>
      </c>
      <c r="M29" s="5">
        <f t="shared" si="2"/>
        <v>7.3404255319148932</v>
      </c>
      <c r="N29" s="5">
        <f t="shared" si="3"/>
        <v>62.000000000000036</v>
      </c>
      <c r="O29" s="15"/>
      <c r="P29" s="3">
        <v>127</v>
      </c>
      <c r="Q29" s="4">
        <f>AG10</f>
        <v>1010</v>
      </c>
      <c r="R29" s="5">
        <f t="shared" si="4"/>
        <v>7.9527559055118111</v>
      </c>
      <c r="S29" s="5">
        <f t="shared" si="5"/>
        <v>5.9999999999999893</v>
      </c>
      <c r="T29" s="8"/>
      <c r="U29" s="3">
        <v>160</v>
      </c>
      <c r="V29" s="4">
        <v>1180</v>
      </c>
      <c r="W29" s="5">
        <f t="shared" si="11"/>
        <v>7.375</v>
      </c>
      <c r="X29" s="5">
        <f t="shared" si="12"/>
        <v>100</v>
      </c>
      <c r="Y29" s="8"/>
      <c r="Z29" s="3">
        <v>193</v>
      </c>
      <c r="AA29" s="5">
        <v>1330</v>
      </c>
      <c r="AB29" s="5">
        <f t="shared" si="6"/>
        <v>6.8911917098445592</v>
      </c>
      <c r="AC29" s="5">
        <f t="shared" si="7"/>
        <v>214.00000000000009</v>
      </c>
    </row>
    <row r="30" spans="1:29" x14ac:dyDescent="0.3">
      <c r="A30" s="3">
        <v>29</v>
      </c>
      <c r="B30" s="4">
        <f>AG3</f>
        <v>255</v>
      </c>
      <c r="C30" s="5">
        <f t="shared" si="8"/>
        <v>8.7931034482758612</v>
      </c>
      <c r="D30" s="18">
        <f t="shared" si="9"/>
        <v>-22.999999999999975</v>
      </c>
      <c r="E30" s="13"/>
      <c r="F30" s="20">
        <v>62</v>
      </c>
      <c r="G30" s="4">
        <f>AG6</f>
        <v>460</v>
      </c>
      <c r="H30" s="5">
        <f t="shared" si="0"/>
        <v>7.419354838709677</v>
      </c>
      <c r="I30" s="5">
        <f t="shared" si="1"/>
        <v>36.000000000000021</v>
      </c>
      <c r="K30" s="3">
        <v>95</v>
      </c>
      <c r="L30" s="4">
        <f>AG8</f>
        <v>690</v>
      </c>
      <c r="M30" s="5">
        <f t="shared" si="2"/>
        <v>7.2631578947368425</v>
      </c>
      <c r="N30" s="5">
        <f t="shared" si="3"/>
        <v>69.999999999999972</v>
      </c>
      <c r="O30" s="15"/>
      <c r="P30" s="3">
        <v>128</v>
      </c>
      <c r="Q30" s="4">
        <f>AG10</f>
        <v>1010</v>
      </c>
      <c r="R30" s="5">
        <f t="shared" si="4"/>
        <v>7.890625</v>
      </c>
      <c r="S30" s="5">
        <f t="shared" si="5"/>
        <v>14</v>
      </c>
      <c r="T30" s="8"/>
      <c r="U30" s="3">
        <v>161</v>
      </c>
      <c r="V30" s="4">
        <v>1180</v>
      </c>
      <c r="W30" s="5">
        <f t="shared" si="11"/>
        <v>7.329192546583851</v>
      </c>
      <c r="X30" s="5">
        <f t="shared" si="12"/>
        <v>107.99999999999999</v>
      </c>
      <c r="Y30" s="8"/>
      <c r="Z30" s="3">
        <v>194</v>
      </c>
      <c r="AA30" s="5">
        <v>1330</v>
      </c>
      <c r="AB30" s="5">
        <f t="shared" si="6"/>
        <v>6.8556701030927831</v>
      </c>
      <c r="AC30" s="5">
        <f t="shared" si="7"/>
        <v>222.00000000000009</v>
      </c>
    </row>
    <row r="31" spans="1:29" x14ac:dyDescent="0.3">
      <c r="A31" s="3">
        <v>30</v>
      </c>
      <c r="B31" s="4">
        <f>AG3</f>
        <v>255</v>
      </c>
      <c r="C31" s="5">
        <f t="shared" si="8"/>
        <v>8.5</v>
      </c>
      <c r="D31" s="18">
        <f t="shared" si="9"/>
        <v>-15</v>
      </c>
      <c r="E31" s="13"/>
      <c r="F31" s="20">
        <v>63</v>
      </c>
      <c r="G31" s="4">
        <f>AG6</f>
        <v>460</v>
      </c>
      <c r="H31" s="5">
        <f t="shared" si="0"/>
        <v>7.3015873015873014</v>
      </c>
      <c r="I31" s="5">
        <f t="shared" si="1"/>
        <v>44.000000000000014</v>
      </c>
      <c r="K31" s="3">
        <v>96</v>
      </c>
      <c r="L31" s="4">
        <f>AG8</f>
        <v>690</v>
      </c>
      <c r="M31" s="5">
        <f t="shared" si="2"/>
        <v>7.1875</v>
      </c>
      <c r="N31" s="5">
        <f t="shared" si="3"/>
        <v>78</v>
      </c>
      <c r="O31" s="15"/>
      <c r="P31" s="3">
        <v>129</v>
      </c>
      <c r="Q31" s="4">
        <f>AG10</f>
        <v>1010</v>
      </c>
      <c r="R31" s="5">
        <f t="shared" si="4"/>
        <v>7.829457364341085</v>
      </c>
      <c r="S31" s="5">
        <f t="shared" si="5"/>
        <v>22.000000000000039</v>
      </c>
      <c r="T31" s="8"/>
      <c r="U31" s="3">
        <v>162</v>
      </c>
      <c r="V31" s="4">
        <v>1180</v>
      </c>
      <c r="W31" s="5">
        <f t="shared" si="11"/>
        <v>7.283950617283951</v>
      </c>
      <c r="X31" s="5">
        <f t="shared" si="12"/>
        <v>115.99999999999994</v>
      </c>
      <c r="Y31" s="8"/>
      <c r="Z31" s="3">
        <v>195</v>
      </c>
      <c r="AA31" s="5">
        <v>1330</v>
      </c>
      <c r="AB31" s="5">
        <f t="shared" si="6"/>
        <v>6.8205128205128203</v>
      </c>
      <c r="AC31" s="5">
        <f t="shared" si="7"/>
        <v>230.00000000000006</v>
      </c>
    </row>
    <row r="32" spans="1:29" x14ac:dyDescent="0.3">
      <c r="A32" s="3">
        <v>31</v>
      </c>
      <c r="B32" s="4">
        <f>AG3</f>
        <v>255</v>
      </c>
      <c r="C32" s="5">
        <f>B32/A32</f>
        <v>8.2258064516129039</v>
      </c>
      <c r="D32" s="18">
        <f>A32*(8-C32)</f>
        <v>-7.0000000000000213</v>
      </c>
      <c r="E32" s="13"/>
      <c r="F32" s="20">
        <v>64</v>
      </c>
      <c r="G32" s="4">
        <f>AG6</f>
        <v>460</v>
      </c>
      <c r="H32" s="5">
        <f t="shared" si="0"/>
        <v>7.1875</v>
      </c>
      <c r="I32" s="5">
        <f t="shared" si="1"/>
        <v>52</v>
      </c>
      <c r="K32" s="3">
        <v>97</v>
      </c>
      <c r="L32" s="4">
        <f>AG8</f>
        <v>690</v>
      </c>
      <c r="M32" s="5">
        <f t="shared" si="2"/>
        <v>7.1134020618556697</v>
      </c>
      <c r="N32" s="5">
        <f t="shared" si="3"/>
        <v>86.000000000000043</v>
      </c>
      <c r="O32" s="15"/>
      <c r="P32" s="3">
        <v>130</v>
      </c>
      <c r="Q32" s="4">
        <f>AG10</f>
        <v>1010</v>
      </c>
      <c r="R32" s="5">
        <f t="shared" si="4"/>
        <v>7.7692307692307692</v>
      </c>
      <c r="S32" s="5">
        <f t="shared" si="5"/>
        <v>30.000000000000007</v>
      </c>
      <c r="T32" s="8"/>
      <c r="U32" s="3">
        <v>163</v>
      </c>
      <c r="V32" s="4">
        <v>1180</v>
      </c>
      <c r="W32" s="5">
        <f t="shared" si="11"/>
        <v>7.2392638036809815</v>
      </c>
      <c r="X32" s="5">
        <f t="shared" si="12"/>
        <v>124.00000000000001</v>
      </c>
      <c r="Y32" s="8"/>
      <c r="Z32" s="3">
        <v>196</v>
      </c>
      <c r="AA32" s="5">
        <v>1330</v>
      </c>
      <c r="AB32" s="5">
        <f t="shared" si="6"/>
        <v>6.7857142857142856</v>
      </c>
      <c r="AC32" s="5">
        <f t="shared" si="7"/>
        <v>238.00000000000003</v>
      </c>
    </row>
    <row r="33" spans="1:29" x14ac:dyDescent="0.3">
      <c r="A33" s="3">
        <v>32</v>
      </c>
      <c r="B33" s="4">
        <f>AG3</f>
        <v>255</v>
      </c>
      <c r="C33" s="5">
        <f>B33/A33</f>
        <v>7.96875</v>
      </c>
      <c r="D33" s="18">
        <f>A33*(8-C33)</f>
        <v>1</v>
      </c>
      <c r="E33" s="13"/>
      <c r="F33" s="20">
        <v>65</v>
      </c>
      <c r="G33" s="4">
        <f>AG6</f>
        <v>460</v>
      </c>
      <c r="H33" s="5">
        <f t="shared" si="0"/>
        <v>7.0769230769230766</v>
      </c>
      <c r="I33" s="5">
        <f t="shared" si="1"/>
        <v>60.000000000000014</v>
      </c>
      <c r="K33" s="3">
        <v>98</v>
      </c>
      <c r="L33" s="4">
        <f>AG8</f>
        <v>690</v>
      </c>
      <c r="M33" s="5">
        <f t="shared" si="2"/>
        <v>7.0408163265306118</v>
      </c>
      <c r="N33" s="5">
        <f t="shared" si="3"/>
        <v>94.000000000000043</v>
      </c>
      <c r="O33" s="15"/>
      <c r="P33" s="3">
        <v>131</v>
      </c>
      <c r="Q33" s="4">
        <f>AG10</f>
        <v>1010</v>
      </c>
      <c r="R33" s="5">
        <f t="shared" si="4"/>
        <v>7.7099236641221376</v>
      </c>
      <c r="S33" s="5">
        <f t="shared" si="5"/>
        <v>37.999999999999979</v>
      </c>
      <c r="T33" s="8"/>
      <c r="U33" s="3">
        <v>164</v>
      </c>
      <c r="V33" s="4">
        <v>1180</v>
      </c>
      <c r="W33" s="5">
        <f t="shared" si="11"/>
        <v>7.1951219512195124</v>
      </c>
      <c r="X33" s="5">
        <f t="shared" si="12"/>
        <v>131.99999999999997</v>
      </c>
      <c r="Y33" s="8"/>
      <c r="Z33" s="3">
        <v>197</v>
      </c>
      <c r="AA33" s="5">
        <v>1330</v>
      </c>
      <c r="AB33" s="5">
        <f t="shared" si="6"/>
        <v>6.751269035532995</v>
      </c>
      <c r="AC33" s="5">
        <f t="shared" si="7"/>
        <v>246</v>
      </c>
    </row>
    <row r="34" spans="1:29" x14ac:dyDescent="0.3">
      <c r="A34" s="3">
        <v>33</v>
      </c>
      <c r="B34" s="4">
        <f>AG3</f>
        <v>255</v>
      </c>
      <c r="C34" s="5">
        <f>B34/A34</f>
        <v>7.7272727272727275</v>
      </c>
      <c r="D34" s="18">
        <f>A34*(8-C34)</f>
        <v>8.9999999999999929</v>
      </c>
      <c r="E34" s="13"/>
      <c r="F34" s="20">
        <v>66</v>
      </c>
      <c r="G34" s="4">
        <f>AG7</f>
        <v>525</v>
      </c>
      <c r="H34" s="5">
        <f t="shared" si="0"/>
        <v>7.9545454545454541</v>
      </c>
      <c r="I34" s="5">
        <f t="shared" si="1"/>
        <v>3.0000000000000266</v>
      </c>
      <c r="K34" s="3">
        <v>99</v>
      </c>
      <c r="L34" s="4">
        <f>AG8</f>
        <v>690</v>
      </c>
      <c r="M34" s="5">
        <f t="shared" si="2"/>
        <v>6.9696969696969697</v>
      </c>
      <c r="N34" s="5">
        <f t="shared" si="3"/>
        <v>102</v>
      </c>
      <c r="O34" s="15"/>
      <c r="P34" s="3">
        <v>132</v>
      </c>
      <c r="Q34" s="4">
        <f>AG10</f>
        <v>1010</v>
      </c>
      <c r="R34" s="5">
        <f t="shared" si="4"/>
        <v>7.6515151515151514</v>
      </c>
      <c r="S34" s="5">
        <f t="shared" si="5"/>
        <v>46.000000000000014</v>
      </c>
      <c r="T34" s="8"/>
      <c r="U34" s="3">
        <v>165</v>
      </c>
      <c r="V34" s="4">
        <v>1180</v>
      </c>
      <c r="W34" s="5">
        <f t="shared" si="11"/>
        <v>7.1515151515151514</v>
      </c>
      <c r="X34" s="5">
        <f t="shared" si="12"/>
        <v>140.00000000000003</v>
      </c>
      <c r="Y34" s="8"/>
      <c r="Z34" s="3">
        <v>198</v>
      </c>
      <c r="AA34" s="5">
        <v>1330</v>
      </c>
      <c r="AB34" s="5">
        <f t="shared" si="6"/>
        <v>6.7171717171717171</v>
      </c>
      <c r="AC34" s="5">
        <f t="shared" si="7"/>
        <v>254</v>
      </c>
    </row>
    <row r="35" spans="1:29" x14ac:dyDescent="0.3">
      <c r="E35" s="7"/>
      <c r="O35" s="15"/>
      <c r="T35" s="8"/>
    </row>
    <row r="36" spans="1:29" x14ac:dyDescent="0.3">
      <c r="E36" s="7"/>
      <c r="O36" s="15"/>
      <c r="T36" s="8"/>
    </row>
    <row r="37" spans="1:29" x14ac:dyDescent="0.3">
      <c r="E37" s="7"/>
      <c r="O37" s="15"/>
      <c r="T37" s="8"/>
    </row>
    <row r="38" spans="1:29" x14ac:dyDescent="0.3">
      <c r="E38" s="7"/>
      <c r="O38" s="15"/>
      <c r="T38" s="8"/>
    </row>
    <row r="39" spans="1:29" x14ac:dyDescent="0.3">
      <c r="E39" s="7"/>
      <c r="O39" s="15"/>
      <c r="T39" s="8"/>
    </row>
    <row r="40" spans="1:29" x14ac:dyDescent="0.3">
      <c r="E40" s="7"/>
      <c r="O40" s="15"/>
      <c r="T40" s="8"/>
    </row>
    <row r="41" spans="1:29" x14ac:dyDescent="0.3">
      <c r="E41" s="7"/>
      <c r="O41" s="15"/>
      <c r="T41" s="8"/>
    </row>
    <row r="42" spans="1:29" x14ac:dyDescent="0.3">
      <c r="E42" s="7"/>
      <c r="O42" s="15"/>
      <c r="T42" s="8"/>
    </row>
    <row r="43" spans="1:29" x14ac:dyDescent="0.3">
      <c r="E43" s="7"/>
      <c r="O43" s="15"/>
      <c r="T43" s="8"/>
    </row>
    <row r="44" spans="1:29" x14ac:dyDescent="0.3">
      <c r="E44" s="7"/>
      <c r="O44" s="15"/>
      <c r="T44" s="8"/>
    </row>
    <row r="45" spans="1:29" x14ac:dyDescent="0.3">
      <c r="E45" s="7"/>
      <c r="O45" s="15"/>
      <c r="T45" s="8"/>
    </row>
    <row r="46" spans="1:29" x14ac:dyDescent="0.3">
      <c r="E46" s="7"/>
      <c r="O46" s="15"/>
      <c r="T46" s="8"/>
    </row>
    <row r="47" spans="1:29" x14ac:dyDescent="0.3">
      <c r="E47" s="7"/>
      <c r="O47" s="15"/>
      <c r="T47" s="8"/>
    </row>
    <row r="48" spans="1:29" x14ac:dyDescent="0.3">
      <c r="E48" s="7"/>
      <c r="O48" s="15"/>
      <c r="T48" s="8"/>
    </row>
    <row r="49" spans="5:20" x14ac:dyDescent="0.3">
      <c r="E49" s="7"/>
      <c r="O49" s="15"/>
      <c r="T49" s="8"/>
    </row>
    <row r="50" spans="5:20" x14ac:dyDescent="0.3">
      <c r="E50" s="7"/>
      <c r="O50" s="15"/>
      <c r="T50" s="8"/>
    </row>
    <row r="51" spans="5:20" x14ac:dyDescent="0.3">
      <c r="E51" s="7"/>
      <c r="O51" s="15"/>
      <c r="T51" s="8"/>
    </row>
    <row r="52" spans="5:20" x14ac:dyDescent="0.3">
      <c r="E52" s="7"/>
      <c r="O52" s="15"/>
      <c r="T52" s="8"/>
    </row>
    <row r="53" spans="5:20" x14ac:dyDescent="0.3">
      <c r="E53" s="7"/>
      <c r="O53" s="15"/>
    </row>
    <row r="54" spans="5:20" x14ac:dyDescent="0.3">
      <c r="E54" s="7"/>
      <c r="O54" s="15"/>
    </row>
    <row r="55" spans="5:20" x14ac:dyDescent="0.3">
      <c r="E55" s="7"/>
      <c r="O55" s="15"/>
    </row>
    <row r="56" spans="5:20" x14ac:dyDescent="0.3">
      <c r="E56" s="7"/>
      <c r="O56" s="15"/>
    </row>
    <row r="57" spans="5:20" x14ac:dyDescent="0.3">
      <c r="E57" s="7"/>
      <c r="O57" s="15"/>
    </row>
    <row r="58" spans="5:20" x14ac:dyDescent="0.3">
      <c r="E58" s="7"/>
      <c r="O58" s="15"/>
    </row>
    <row r="59" spans="5:20" x14ac:dyDescent="0.3">
      <c r="E59" s="7"/>
      <c r="O59" s="15"/>
    </row>
    <row r="60" spans="5:20" x14ac:dyDescent="0.3">
      <c r="E60" s="7"/>
      <c r="O60" s="15"/>
    </row>
    <row r="61" spans="5:20" x14ac:dyDescent="0.3">
      <c r="E61" s="7"/>
      <c r="O61" s="15"/>
    </row>
    <row r="62" spans="5:20" x14ac:dyDescent="0.3">
      <c r="E62" s="7"/>
      <c r="O62" s="15"/>
    </row>
    <row r="63" spans="5:20" x14ac:dyDescent="0.3">
      <c r="E63" s="7"/>
      <c r="O63" s="15"/>
    </row>
    <row r="64" spans="5:20" x14ac:dyDescent="0.3">
      <c r="E64" s="7"/>
      <c r="O64" s="15"/>
    </row>
    <row r="65" spans="5:15" x14ac:dyDescent="0.3">
      <c r="E65" s="7"/>
      <c r="O65" s="15"/>
    </row>
    <row r="66" spans="5:15" x14ac:dyDescent="0.3">
      <c r="E66" s="7"/>
      <c r="O66" s="15"/>
    </row>
    <row r="67" spans="5:15" x14ac:dyDescent="0.3">
      <c r="E67" s="7"/>
      <c r="O67" s="15"/>
    </row>
    <row r="68" spans="5:15" x14ac:dyDescent="0.3">
      <c r="E68" s="7"/>
      <c r="O68" s="15"/>
    </row>
    <row r="69" spans="5:15" x14ac:dyDescent="0.3">
      <c r="E69" s="7"/>
      <c r="O69" s="15"/>
    </row>
    <row r="70" spans="5:15" x14ac:dyDescent="0.3">
      <c r="E70" s="7"/>
      <c r="O70" s="15"/>
    </row>
    <row r="71" spans="5:15" x14ac:dyDescent="0.3">
      <c r="E71" s="7"/>
      <c r="O71" s="15"/>
    </row>
    <row r="72" spans="5:15" x14ac:dyDescent="0.3">
      <c r="E72" s="7"/>
      <c r="O72" s="15"/>
    </row>
    <row r="73" spans="5:15" x14ac:dyDescent="0.3">
      <c r="E73" s="7"/>
      <c r="O73" s="15"/>
    </row>
    <row r="74" spans="5:15" x14ac:dyDescent="0.3">
      <c r="E74" s="7"/>
      <c r="O74" s="15"/>
    </row>
    <row r="75" spans="5:15" x14ac:dyDescent="0.3">
      <c r="E75" s="7"/>
      <c r="O75" s="15"/>
    </row>
    <row r="76" spans="5:15" x14ac:dyDescent="0.3">
      <c r="E76" s="7"/>
      <c r="O76" s="15"/>
    </row>
  </sheetData>
  <mergeCells count="1">
    <mergeCell ref="AE1:AF1"/>
  </mergeCells>
  <pageMargins left="0.5" right="0.5" top="0.5" bottom="0.5" header="0.3" footer="0.3"/>
  <pageSetup orientation="landscape" r:id="rId1"/>
  <headerFooter>
    <oddHeader>&amp;C&amp;"-,Bold"State Fee Schedule 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76"/>
  <sheetViews>
    <sheetView view="pageLayout" topLeftCell="A4" zoomScaleNormal="100" workbookViewId="0">
      <selection activeCell="G23" sqref="G23"/>
    </sheetView>
  </sheetViews>
  <sheetFormatPr defaultRowHeight="14.4" x14ac:dyDescent="0.3"/>
  <cols>
    <col min="1" max="1" width="3.6640625" style="1" customWidth="1"/>
    <col min="2" max="3" width="7.5546875" style="1" bestFit="1" customWidth="1"/>
    <col min="4" max="4" width="8" style="1" bestFit="1" customWidth="1"/>
    <col min="5" max="5" width="3.88671875" style="9" customWidth="1"/>
    <col min="6" max="6" width="4.109375" style="1" customWidth="1"/>
    <col min="7" max="7" width="7.5546875" style="1" bestFit="1" customWidth="1"/>
    <col min="8" max="8" width="6.5546875" style="1" bestFit="1" customWidth="1"/>
    <col min="9" max="9" width="7.88671875" style="1" bestFit="1" customWidth="1"/>
    <col min="10" max="10" width="4.5546875" style="1" customWidth="1"/>
    <col min="11" max="11" width="3.6640625" style="1" bestFit="1" customWidth="1"/>
    <col min="12" max="12" width="8.6640625" style="1" bestFit="1" customWidth="1"/>
    <col min="13" max="13" width="6.5546875" style="1" bestFit="1" customWidth="1"/>
    <col min="14" max="14" width="7.5546875" style="1" bestFit="1" customWidth="1"/>
    <col min="15" max="15" width="4.44140625" style="14" customWidth="1"/>
    <col min="16" max="16" width="3.6640625" style="1" bestFit="1" customWidth="1"/>
    <col min="17" max="17" width="8.88671875" bestFit="1" customWidth="1"/>
    <col min="18" max="18" width="6.5546875" bestFit="1" customWidth="1"/>
    <col min="19" max="19" width="8.6640625" bestFit="1" customWidth="1"/>
    <col min="20" max="20" width="4.109375" customWidth="1"/>
    <col min="21" max="21" width="4.88671875" customWidth="1"/>
    <col min="22" max="24" width="9.33203125" bestFit="1" customWidth="1"/>
    <col min="25" max="25" width="4.6640625" customWidth="1"/>
    <col min="32" max="32" width="8" bestFit="1" customWidth="1"/>
  </cols>
  <sheetData>
    <row r="1" spans="1:38" ht="53.25" customHeight="1" x14ac:dyDescent="0.3">
      <c r="A1" s="21" t="s">
        <v>2</v>
      </c>
      <c r="B1" s="6" t="s">
        <v>9</v>
      </c>
      <c r="C1" s="21" t="s">
        <v>5</v>
      </c>
      <c r="D1" s="17" t="s">
        <v>3</v>
      </c>
      <c r="E1" s="13"/>
      <c r="F1" s="19" t="s">
        <v>2</v>
      </c>
      <c r="G1" s="6" t="s">
        <v>9</v>
      </c>
      <c r="H1" s="21" t="s">
        <v>5</v>
      </c>
      <c r="I1" s="21" t="s">
        <v>3</v>
      </c>
      <c r="K1" s="21" t="s">
        <v>2</v>
      </c>
      <c r="L1" s="6" t="s">
        <v>9</v>
      </c>
      <c r="M1" s="21" t="s">
        <v>5</v>
      </c>
      <c r="N1" s="21" t="s">
        <v>3</v>
      </c>
      <c r="O1" s="16"/>
      <c r="P1" s="21" t="s">
        <v>2</v>
      </c>
      <c r="Q1" s="6" t="s">
        <v>9</v>
      </c>
      <c r="R1" s="21" t="s">
        <v>5</v>
      </c>
      <c r="S1" s="21" t="s">
        <v>3</v>
      </c>
      <c r="T1" s="7"/>
      <c r="U1" s="21" t="s">
        <v>2</v>
      </c>
      <c r="V1" s="6" t="s">
        <v>1</v>
      </c>
      <c r="W1" s="21" t="s">
        <v>5</v>
      </c>
      <c r="X1" s="21" t="s">
        <v>3</v>
      </c>
      <c r="Z1" s="37" t="s">
        <v>0</v>
      </c>
      <c r="AA1" s="37"/>
      <c r="AB1" s="6" t="s">
        <v>6</v>
      </c>
      <c r="AC1" s="6" t="s">
        <v>7</v>
      </c>
      <c r="AD1" s="6" t="s">
        <v>8</v>
      </c>
      <c r="AE1" s="21" t="s">
        <v>4</v>
      </c>
      <c r="AF1" s="27" t="s">
        <v>10</v>
      </c>
      <c r="AG1" s="21" t="s">
        <v>11</v>
      </c>
      <c r="AH1" s="7"/>
      <c r="AI1" s="22"/>
      <c r="AJ1" s="22"/>
      <c r="AK1" s="22"/>
      <c r="AL1" s="7"/>
    </row>
    <row r="2" spans="1:38" x14ac:dyDescent="0.3">
      <c r="A2" s="3">
        <v>1</v>
      </c>
      <c r="B2" s="4">
        <f>AD2</f>
        <v>335</v>
      </c>
      <c r="C2" s="5">
        <f>B2/A2</f>
        <v>335</v>
      </c>
      <c r="D2" s="18">
        <f>A2*(15-C2)</f>
        <v>-320</v>
      </c>
      <c r="E2" s="13"/>
      <c r="F2" s="20">
        <v>34</v>
      </c>
      <c r="G2" s="4">
        <f>AD3</f>
        <v>465</v>
      </c>
      <c r="H2" s="5">
        <f t="shared" ref="H2:H34" si="0">G2/F2</f>
        <v>13.676470588235293</v>
      </c>
      <c r="I2" s="5">
        <f>F2*(15-H2)</f>
        <v>45.000000000000021</v>
      </c>
      <c r="K2" s="3">
        <v>67</v>
      </c>
      <c r="L2" s="4">
        <f>AD8</f>
        <v>930</v>
      </c>
      <c r="M2" s="5">
        <f t="shared" ref="M2:M34" si="1">L2/K2</f>
        <v>13.880597014925373</v>
      </c>
      <c r="N2" s="5">
        <f>K2*(15-M2)</f>
        <v>75.000000000000028</v>
      </c>
      <c r="O2" s="15"/>
      <c r="P2" s="3">
        <v>100</v>
      </c>
      <c r="Q2" s="4">
        <f>AD9</f>
        <v>1230</v>
      </c>
      <c r="R2" s="5">
        <f t="shared" ref="R2:R34" si="2">Q2/P2</f>
        <v>12.3</v>
      </c>
      <c r="S2" s="5">
        <f>P2*(15-R2)</f>
        <v>269.99999999999994</v>
      </c>
      <c r="T2" s="8"/>
      <c r="U2" s="3">
        <v>133</v>
      </c>
      <c r="V2" s="4">
        <f>AD11</f>
        <v>1815</v>
      </c>
      <c r="W2" s="5">
        <f>V2/U2</f>
        <v>13.646616541353383</v>
      </c>
      <c r="X2" s="5">
        <f>U2*(15-W2)</f>
        <v>180.00000000000003</v>
      </c>
      <c r="Z2" s="11">
        <v>1</v>
      </c>
      <c r="AA2" s="11">
        <v>25</v>
      </c>
      <c r="AB2" s="12">
        <v>185</v>
      </c>
      <c r="AC2" s="4">
        <v>150</v>
      </c>
      <c r="AD2" s="4">
        <f t="shared" ref="AD2:AD13" si="3">SUM(AB2:AC2)</f>
        <v>335</v>
      </c>
      <c r="AE2" s="12">
        <f>AD2/AA2</f>
        <v>13.4</v>
      </c>
      <c r="AF2" s="5">
        <v>65</v>
      </c>
      <c r="AG2" s="29">
        <f>AD2+AF2</f>
        <v>400</v>
      </c>
      <c r="AH2" s="23"/>
      <c r="AI2" s="24"/>
      <c r="AJ2" s="10"/>
      <c r="AK2" s="10"/>
      <c r="AL2" s="24"/>
    </row>
    <row r="3" spans="1:38" x14ac:dyDescent="0.3">
      <c r="A3" s="3">
        <v>2</v>
      </c>
      <c r="B3" s="4">
        <f>AD2</f>
        <v>335</v>
      </c>
      <c r="C3" s="5">
        <f t="shared" ref="C3:C31" si="4">B3/A3</f>
        <v>167.5</v>
      </c>
      <c r="D3" s="18">
        <f t="shared" ref="D3:D34" si="5">A3*(15-C3)</f>
        <v>-305</v>
      </c>
      <c r="E3" s="13"/>
      <c r="F3" s="20">
        <v>35</v>
      </c>
      <c r="G3" s="4">
        <f>AD3</f>
        <v>465</v>
      </c>
      <c r="H3" s="5">
        <f t="shared" si="0"/>
        <v>13.285714285714286</v>
      </c>
      <c r="I3" s="5">
        <f t="shared" ref="I3:I34" si="6">F3*(15-H3)</f>
        <v>59.999999999999972</v>
      </c>
      <c r="K3" s="3">
        <v>68</v>
      </c>
      <c r="L3" s="4">
        <f>AD8</f>
        <v>930</v>
      </c>
      <c r="M3" s="5">
        <f t="shared" si="1"/>
        <v>13.676470588235293</v>
      </c>
      <c r="N3" s="5">
        <f t="shared" ref="N3:N34" si="7">K3*(15-M3)</f>
        <v>90.000000000000043</v>
      </c>
      <c r="O3" s="15"/>
      <c r="P3" s="3">
        <v>101</v>
      </c>
      <c r="Q3" s="4">
        <f>AD10</f>
        <v>1525</v>
      </c>
      <c r="R3" s="5">
        <f t="shared" si="2"/>
        <v>15.099009900990099</v>
      </c>
      <c r="S3" s="5">
        <f t="shared" ref="S3:S34" si="8">P3*(15-R3)</f>
        <v>-10.000000000000009</v>
      </c>
      <c r="T3" s="8"/>
      <c r="U3" s="3">
        <v>134</v>
      </c>
      <c r="V3" s="4">
        <f>AD11</f>
        <v>1815</v>
      </c>
      <c r="W3" s="5">
        <f>V3/U3</f>
        <v>13.544776119402986</v>
      </c>
      <c r="X3" s="5">
        <f t="shared" ref="X3:X18" si="9">U3*(15-W3)</f>
        <v>194.99999999999989</v>
      </c>
      <c r="Z3" s="11">
        <v>26</v>
      </c>
      <c r="AA3" s="11">
        <v>35</v>
      </c>
      <c r="AB3" s="12">
        <v>255</v>
      </c>
      <c r="AC3" s="4">
        <v>210</v>
      </c>
      <c r="AD3" s="4">
        <f t="shared" si="3"/>
        <v>465</v>
      </c>
      <c r="AE3" s="12">
        <f t="shared" ref="AE3:AE13" si="10">AD3/AA3</f>
        <v>13.285714285714286</v>
      </c>
      <c r="AF3" s="5">
        <v>65</v>
      </c>
      <c r="AG3" s="29">
        <f t="shared" ref="AG3:AG13" si="11">AD3+AF3</f>
        <v>530</v>
      </c>
      <c r="AH3" s="23"/>
      <c r="AI3" s="24"/>
      <c r="AJ3" s="10"/>
      <c r="AK3" s="10"/>
      <c r="AL3" s="24"/>
    </row>
    <row r="4" spans="1:38" x14ac:dyDescent="0.3">
      <c r="A4" s="3">
        <v>3</v>
      </c>
      <c r="B4" s="4">
        <f>AD2</f>
        <v>335</v>
      </c>
      <c r="C4" s="5">
        <f t="shared" si="4"/>
        <v>111.66666666666667</v>
      </c>
      <c r="D4" s="18">
        <f t="shared" si="5"/>
        <v>-290</v>
      </c>
      <c r="E4" s="13"/>
      <c r="F4" s="20">
        <v>36</v>
      </c>
      <c r="G4" s="4">
        <f>AD4</f>
        <v>610</v>
      </c>
      <c r="H4" s="5">
        <f t="shared" si="0"/>
        <v>16.944444444444443</v>
      </c>
      <c r="I4" s="5">
        <f t="shared" si="6"/>
        <v>-69.999999999999943</v>
      </c>
      <c r="K4" s="3">
        <v>69</v>
      </c>
      <c r="L4" s="4">
        <f>AD8</f>
        <v>930</v>
      </c>
      <c r="M4" s="5">
        <f t="shared" si="1"/>
        <v>13.478260869565217</v>
      </c>
      <c r="N4" s="5">
        <f t="shared" si="7"/>
        <v>105.00000000000004</v>
      </c>
      <c r="O4" s="15"/>
      <c r="P4" s="3">
        <v>102</v>
      </c>
      <c r="Q4" s="4">
        <f>AD10</f>
        <v>1525</v>
      </c>
      <c r="R4" s="5">
        <f t="shared" si="2"/>
        <v>14.950980392156863</v>
      </c>
      <c r="S4" s="5">
        <f t="shared" si="8"/>
        <v>4.9999999999999822</v>
      </c>
      <c r="T4" s="8"/>
      <c r="U4" s="3">
        <v>135</v>
      </c>
      <c r="V4" s="4">
        <f>AD11</f>
        <v>1815</v>
      </c>
      <c r="W4" s="5">
        <f t="shared" ref="W4:W19" si="12">V4/U4</f>
        <v>13.444444444444445</v>
      </c>
      <c r="X4" s="5">
        <f t="shared" si="9"/>
        <v>209.99999999999997</v>
      </c>
      <c r="Z4" s="11">
        <v>36</v>
      </c>
      <c r="AA4" s="11">
        <v>45</v>
      </c>
      <c r="AB4" s="12">
        <v>325</v>
      </c>
      <c r="AC4" s="4">
        <v>285</v>
      </c>
      <c r="AD4" s="4">
        <f t="shared" si="3"/>
        <v>610</v>
      </c>
      <c r="AE4" s="12">
        <f t="shared" si="10"/>
        <v>13.555555555555555</v>
      </c>
      <c r="AF4" s="5">
        <v>65</v>
      </c>
      <c r="AG4" s="29">
        <f t="shared" si="11"/>
        <v>675</v>
      </c>
      <c r="AH4" s="23"/>
      <c r="AI4" s="24"/>
      <c r="AJ4" s="10"/>
      <c r="AK4" s="10"/>
      <c r="AL4" s="24"/>
    </row>
    <row r="5" spans="1:38" x14ac:dyDescent="0.3">
      <c r="A5" s="3">
        <v>4</v>
      </c>
      <c r="B5" s="4">
        <f>AD2</f>
        <v>335</v>
      </c>
      <c r="C5" s="5">
        <f t="shared" si="4"/>
        <v>83.75</v>
      </c>
      <c r="D5" s="18">
        <f t="shared" si="5"/>
        <v>-275</v>
      </c>
      <c r="E5" s="13"/>
      <c r="F5" s="20">
        <v>37</v>
      </c>
      <c r="G5" s="4">
        <f>AD4</f>
        <v>610</v>
      </c>
      <c r="H5" s="5">
        <f t="shared" si="0"/>
        <v>16.486486486486488</v>
      </c>
      <c r="I5" s="5">
        <f t="shared" si="6"/>
        <v>-55.000000000000043</v>
      </c>
      <c r="K5" s="3">
        <v>70</v>
      </c>
      <c r="L5" s="4">
        <f>AD8</f>
        <v>930</v>
      </c>
      <c r="M5" s="5">
        <f t="shared" si="1"/>
        <v>13.285714285714286</v>
      </c>
      <c r="N5" s="5">
        <f t="shared" si="7"/>
        <v>119.99999999999994</v>
      </c>
      <c r="O5" s="15"/>
      <c r="P5" s="3">
        <v>103</v>
      </c>
      <c r="Q5" s="4">
        <f>AD10</f>
        <v>1525</v>
      </c>
      <c r="R5" s="5">
        <f t="shared" si="2"/>
        <v>14.805825242718447</v>
      </c>
      <c r="S5" s="5">
        <f t="shared" si="8"/>
        <v>19.999999999999993</v>
      </c>
      <c r="T5" s="8"/>
      <c r="U5" s="3">
        <v>136</v>
      </c>
      <c r="V5" s="4">
        <f>AD11</f>
        <v>1815</v>
      </c>
      <c r="W5" s="5">
        <f t="shared" si="12"/>
        <v>13.345588235294118</v>
      </c>
      <c r="X5" s="5">
        <f t="shared" si="9"/>
        <v>225</v>
      </c>
      <c r="Z5" s="11">
        <v>46</v>
      </c>
      <c r="AA5" s="11">
        <v>50</v>
      </c>
      <c r="AB5" s="12">
        <v>395</v>
      </c>
      <c r="AC5" s="12">
        <v>285</v>
      </c>
      <c r="AD5" s="4">
        <f t="shared" si="3"/>
        <v>680</v>
      </c>
      <c r="AE5" s="12">
        <f t="shared" si="10"/>
        <v>13.6</v>
      </c>
      <c r="AF5" s="28">
        <v>65</v>
      </c>
      <c r="AG5" s="29">
        <f t="shared" si="11"/>
        <v>745</v>
      </c>
      <c r="AH5" s="23"/>
      <c r="AI5" s="24"/>
      <c r="AJ5" s="24"/>
      <c r="AK5" s="10"/>
      <c r="AL5" s="24"/>
    </row>
    <row r="6" spans="1:38" x14ac:dyDescent="0.3">
      <c r="A6" s="3">
        <v>5</v>
      </c>
      <c r="B6" s="4">
        <f>AD2</f>
        <v>335</v>
      </c>
      <c r="C6" s="5">
        <f t="shared" si="4"/>
        <v>67</v>
      </c>
      <c r="D6" s="18">
        <f t="shared" si="5"/>
        <v>-260</v>
      </c>
      <c r="E6" s="13"/>
      <c r="F6" s="20">
        <v>38</v>
      </c>
      <c r="G6" s="4">
        <f>AD4</f>
        <v>610</v>
      </c>
      <c r="H6" s="5">
        <f t="shared" si="0"/>
        <v>16.05263157894737</v>
      </c>
      <c r="I6" s="5">
        <f t="shared" si="6"/>
        <v>-40.000000000000057</v>
      </c>
      <c r="K6" s="3">
        <v>71</v>
      </c>
      <c r="L6" s="4">
        <f>AD8</f>
        <v>930</v>
      </c>
      <c r="M6" s="5">
        <f t="shared" si="1"/>
        <v>13.098591549295774</v>
      </c>
      <c r="N6" s="5">
        <f t="shared" si="7"/>
        <v>135.00000000000003</v>
      </c>
      <c r="O6" s="15"/>
      <c r="P6" s="3">
        <v>104</v>
      </c>
      <c r="Q6" s="4">
        <f>AD10</f>
        <v>1525</v>
      </c>
      <c r="R6" s="5">
        <f t="shared" si="2"/>
        <v>14.663461538461538</v>
      </c>
      <c r="S6" s="5">
        <f t="shared" si="8"/>
        <v>35.000000000000014</v>
      </c>
      <c r="T6" s="8"/>
      <c r="U6" s="3">
        <v>137</v>
      </c>
      <c r="V6" s="4">
        <f>AD11</f>
        <v>1815</v>
      </c>
      <c r="W6" s="5">
        <f t="shared" si="12"/>
        <v>13.248175182481752</v>
      </c>
      <c r="X6" s="5">
        <f t="shared" si="9"/>
        <v>239.99999999999994</v>
      </c>
      <c r="Z6" s="11">
        <v>51</v>
      </c>
      <c r="AA6" s="11">
        <v>55</v>
      </c>
      <c r="AB6" s="12">
        <v>395</v>
      </c>
      <c r="AC6" s="12">
        <v>405</v>
      </c>
      <c r="AD6" s="4">
        <f t="shared" si="3"/>
        <v>800</v>
      </c>
      <c r="AE6" s="12">
        <f t="shared" si="10"/>
        <v>14.545454545454545</v>
      </c>
      <c r="AF6" s="28">
        <v>65</v>
      </c>
      <c r="AG6" s="29">
        <f t="shared" si="11"/>
        <v>865</v>
      </c>
      <c r="AH6" s="23"/>
      <c r="AI6" s="24"/>
      <c r="AJ6" s="24"/>
      <c r="AK6" s="10"/>
      <c r="AL6" s="24"/>
    </row>
    <row r="7" spans="1:38" x14ac:dyDescent="0.3">
      <c r="A7" s="3">
        <v>6</v>
      </c>
      <c r="B7" s="4">
        <f>AD2</f>
        <v>335</v>
      </c>
      <c r="C7" s="5">
        <f t="shared" si="4"/>
        <v>55.833333333333336</v>
      </c>
      <c r="D7" s="18">
        <f t="shared" si="5"/>
        <v>-245</v>
      </c>
      <c r="E7" s="13"/>
      <c r="F7" s="20">
        <v>39</v>
      </c>
      <c r="G7" s="4">
        <f>AD4</f>
        <v>610</v>
      </c>
      <c r="H7" s="5">
        <f t="shared" si="0"/>
        <v>15.641025641025641</v>
      </c>
      <c r="I7" s="5">
        <f t="shared" si="6"/>
        <v>-24.999999999999979</v>
      </c>
      <c r="K7" s="3">
        <v>72</v>
      </c>
      <c r="L7" s="4">
        <f>AD8</f>
        <v>930</v>
      </c>
      <c r="M7" s="5">
        <f t="shared" si="1"/>
        <v>12.916666666666666</v>
      </c>
      <c r="N7" s="5">
        <f t="shared" si="7"/>
        <v>150.00000000000006</v>
      </c>
      <c r="O7" s="15"/>
      <c r="P7" s="3">
        <v>105</v>
      </c>
      <c r="Q7" s="4">
        <f>AD10</f>
        <v>1525</v>
      </c>
      <c r="R7" s="5">
        <f t="shared" si="2"/>
        <v>14.523809523809524</v>
      </c>
      <c r="S7" s="5">
        <f t="shared" si="8"/>
        <v>50.000000000000007</v>
      </c>
      <c r="T7" s="8"/>
      <c r="U7" s="3">
        <v>138</v>
      </c>
      <c r="V7" s="4">
        <f>AD11</f>
        <v>1815</v>
      </c>
      <c r="W7" s="5">
        <f t="shared" si="12"/>
        <v>13.152173913043478</v>
      </c>
      <c r="X7" s="5">
        <f t="shared" si="9"/>
        <v>254.99999999999997</v>
      </c>
      <c r="Z7" s="11">
        <v>56</v>
      </c>
      <c r="AA7" s="11">
        <v>65</v>
      </c>
      <c r="AB7" s="12">
        <v>460</v>
      </c>
      <c r="AC7" s="12">
        <v>405</v>
      </c>
      <c r="AD7" s="4">
        <f t="shared" si="3"/>
        <v>865</v>
      </c>
      <c r="AE7" s="12">
        <f t="shared" si="10"/>
        <v>13.307692307692308</v>
      </c>
      <c r="AF7" s="28">
        <v>65</v>
      </c>
      <c r="AG7" s="29">
        <f t="shared" si="11"/>
        <v>930</v>
      </c>
      <c r="AH7" s="23"/>
      <c r="AI7" s="24"/>
      <c r="AJ7" s="24"/>
      <c r="AK7" s="10"/>
      <c r="AL7" s="24"/>
    </row>
    <row r="8" spans="1:38" x14ac:dyDescent="0.3">
      <c r="A8" s="3">
        <v>7</v>
      </c>
      <c r="B8" s="4">
        <f>AD2</f>
        <v>335</v>
      </c>
      <c r="C8" s="5">
        <f t="shared" si="4"/>
        <v>47.857142857142854</v>
      </c>
      <c r="D8" s="18">
        <f t="shared" si="5"/>
        <v>-229.99999999999997</v>
      </c>
      <c r="E8" s="13"/>
      <c r="F8" s="20">
        <v>40</v>
      </c>
      <c r="G8" s="4">
        <f>AD4</f>
        <v>610</v>
      </c>
      <c r="H8" s="5">
        <f t="shared" si="0"/>
        <v>15.25</v>
      </c>
      <c r="I8" s="5">
        <f t="shared" si="6"/>
        <v>-10</v>
      </c>
      <c r="K8" s="3">
        <v>73</v>
      </c>
      <c r="L8" s="4">
        <f>AD8</f>
        <v>930</v>
      </c>
      <c r="M8" s="5">
        <f t="shared" si="1"/>
        <v>12.739726027397261</v>
      </c>
      <c r="N8" s="5">
        <f t="shared" si="7"/>
        <v>164.99999999999997</v>
      </c>
      <c r="O8" s="15"/>
      <c r="P8" s="3">
        <v>106</v>
      </c>
      <c r="Q8" s="4">
        <f>AD10</f>
        <v>1525</v>
      </c>
      <c r="R8" s="5">
        <f t="shared" si="2"/>
        <v>14.386792452830189</v>
      </c>
      <c r="S8" s="5">
        <f t="shared" si="8"/>
        <v>64.999999999999943</v>
      </c>
      <c r="T8" s="8"/>
      <c r="U8" s="3">
        <v>139</v>
      </c>
      <c r="V8" s="4">
        <f>AD11</f>
        <v>1815</v>
      </c>
      <c r="W8" s="5">
        <f t="shared" si="12"/>
        <v>13.057553956834532</v>
      </c>
      <c r="X8" s="5">
        <f t="shared" si="9"/>
        <v>270.00000000000006</v>
      </c>
      <c r="Z8" s="11">
        <v>66</v>
      </c>
      <c r="AA8" s="11">
        <v>75</v>
      </c>
      <c r="AB8" s="12">
        <f>AA8*7</f>
        <v>525</v>
      </c>
      <c r="AC8" s="4">
        <v>405</v>
      </c>
      <c r="AD8" s="4">
        <f t="shared" si="3"/>
        <v>930</v>
      </c>
      <c r="AE8" s="12">
        <f t="shared" si="10"/>
        <v>12.4</v>
      </c>
      <c r="AF8" s="28">
        <v>65</v>
      </c>
      <c r="AG8" s="29">
        <f t="shared" si="11"/>
        <v>995</v>
      </c>
      <c r="AH8" s="23"/>
      <c r="AI8" s="24"/>
      <c r="AJ8" s="10"/>
      <c r="AK8" s="10"/>
      <c r="AL8" s="24"/>
    </row>
    <row r="9" spans="1:38" x14ac:dyDescent="0.3">
      <c r="A9" s="3">
        <v>8</v>
      </c>
      <c r="B9" s="4">
        <f>AD2</f>
        <v>335</v>
      </c>
      <c r="C9" s="5">
        <f t="shared" si="4"/>
        <v>41.875</v>
      </c>
      <c r="D9" s="18">
        <f t="shared" si="5"/>
        <v>-215</v>
      </c>
      <c r="E9" s="13"/>
      <c r="F9" s="20">
        <v>41</v>
      </c>
      <c r="G9" s="4">
        <f>AD4</f>
        <v>610</v>
      </c>
      <c r="H9" s="5">
        <f t="shared" si="0"/>
        <v>14.878048780487806</v>
      </c>
      <c r="I9" s="5">
        <f t="shared" si="6"/>
        <v>4.999999999999968</v>
      </c>
      <c r="K9" s="3">
        <v>74</v>
      </c>
      <c r="L9" s="4">
        <f>AD8</f>
        <v>930</v>
      </c>
      <c r="M9" s="5">
        <f t="shared" si="1"/>
        <v>12.567567567567568</v>
      </c>
      <c r="N9" s="5">
        <f t="shared" si="7"/>
        <v>179.99999999999994</v>
      </c>
      <c r="O9" s="15"/>
      <c r="P9" s="3">
        <v>107</v>
      </c>
      <c r="Q9" s="4">
        <f>AD10</f>
        <v>1525</v>
      </c>
      <c r="R9" s="5">
        <f t="shared" si="2"/>
        <v>14.252336448598131</v>
      </c>
      <c r="S9" s="5">
        <f t="shared" si="8"/>
        <v>80.000000000000014</v>
      </c>
      <c r="T9" s="8"/>
      <c r="U9" s="3">
        <v>140</v>
      </c>
      <c r="V9" s="4">
        <f>AD11</f>
        <v>1815</v>
      </c>
      <c r="W9" s="5">
        <f t="shared" si="12"/>
        <v>12.964285714285714</v>
      </c>
      <c r="X9" s="5">
        <f t="shared" si="9"/>
        <v>285.00000000000011</v>
      </c>
      <c r="Z9" s="11">
        <v>76</v>
      </c>
      <c r="AA9" s="11">
        <v>100</v>
      </c>
      <c r="AB9" s="12">
        <v>690</v>
      </c>
      <c r="AC9" s="4">
        <v>540</v>
      </c>
      <c r="AD9" s="4">
        <f t="shared" si="3"/>
        <v>1230</v>
      </c>
      <c r="AE9" s="12">
        <f t="shared" si="10"/>
        <v>12.3</v>
      </c>
      <c r="AF9" s="28">
        <v>65</v>
      </c>
      <c r="AG9" s="29">
        <f t="shared" si="11"/>
        <v>1295</v>
      </c>
      <c r="AH9" s="23"/>
      <c r="AI9" s="24"/>
      <c r="AJ9" s="10"/>
      <c r="AK9" s="10"/>
      <c r="AL9" s="24"/>
    </row>
    <row r="10" spans="1:38" x14ac:dyDescent="0.3">
      <c r="A10" s="3">
        <v>9</v>
      </c>
      <c r="B10" s="4">
        <f>AD2</f>
        <v>335</v>
      </c>
      <c r="C10" s="5">
        <f t="shared" si="4"/>
        <v>37.222222222222221</v>
      </c>
      <c r="D10" s="18">
        <f t="shared" si="5"/>
        <v>-200</v>
      </c>
      <c r="E10" s="13"/>
      <c r="F10" s="20">
        <v>42</v>
      </c>
      <c r="G10" s="4">
        <f>AD4</f>
        <v>610</v>
      </c>
      <c r="H10" s="5">
        <f t="shared" si="0"/>
        <v>14.523809523809524</v>
      </c>
      <c r="I10" s="5">
        <f t="shared" si="6"/>
        <v>20.000000000000004</v>
      </c>
      <c r="K10" s="3">
        <v>75</v>
      </c>
      <c r="L10" s="4">
        <f>AD8</f>
        <v>930</v>
      </c>
      <c r="M10" s="5">
        <f t="shared" si="1"/>
        <v>12.4</v>
      </c>
      <c r="N10" s="5">
        <f t="shared" si="7"/>
        <v>194.99999999999997</v>
      </c>
      <c r="O10" s="15"/>
      <c r="P10" s="3">
        <v>108</v>
      </c>
      <c r="Q10" s="4">
        <f>AD10</f>
        <v>1525</v>
      </c>
      <c r="R10" s="5">
        <f t="shared" si="2"/>
        <v>14.12037037037037</v>
      </c>
      <c r="S10" s="5">
        <f t="shared" si="8"/>
        <v>95.000000000000014</v>
      </c>
      <c r="T10" s="8"/>
      <c r="U10" s="3">
        <v>141</v>
      </c>
      <c r="V10" s="4">
        <f>AD11</f>
        <v>1815</v>
      </c>
      <c r="W10" s="5">
        <f t="shared" si="12"/>
        <v>12.872340425531915</v>
      </c>
      <c r="X10" s="5">
        <f t="shared" si="9"/>
        <v>300</v>
      </c>
      <c r="Z10" s="11">
        <v>101</v>
      </c>
      <c r="AA10" s="11">
        <v>125</v>
      </c>
      <c r="AB10" s="12">
        <v>850</v>
      </c>
      <c r="AC10" s="4">
        <v>675</v>
      </c>
      <c r="AD10" s="4">
        <f t="shared" si="3"/>
        <v>1525</v>
      </c>
      <c r="AE10" s="12">
        <f t="shared" si="10"/>
        <v>12.2</v>
      </c>
      <c r="AF10" s="28">
        <v>65</v>
      </c>
      <c r="AG10" s="29">
        <f t="shared" si="11"/>
        <v>1590</v>
      </c>
      <c r="AH10" s="23"/>
      <c r="AI10" s="24"/>
      <c r="AJ10" s="10"/>
      <c r="AK10" s="10"/>
      <c r="AL10" s="24"/>
    </row>
    <row r="11" spans="1:38" x14ac:dyDescent="0.3">
      <c r="A11" s="3">
        <v>10</v>
      </c>
      <c r="B11" s="4">
        <f>AD2</f>
        <v>335</v>
      </c>
      <c r="C11" s="5">
        <f t="shared" si="4"/>
        <v>33.5</v>
      </c>
      <c r="D11" s="18">
        <f t="shared" si="5"/>
        <v>-185</v>
      </c>
      <c r="E11" s="13"/>
      <c r="F11" s="20">
        <v>43</v>
      </c>
      <c r="G11" s="4">
        <f>AD4</f>
        <v>610</v>
      </c>
      <c r="H11" s="5">
        <f t="shared" si="0"/>
        <v>14.186046511627907</v>
      </c>
      <c r="I11" s="5">
        <f t="shared" si="6"/>
        <v>34.999999999999986</v>
      </c>
      <c r="K11" s="3">
        <v>76</v>
      </c>
      <c r="L11" s="4">
        <f>AD9</f>
        <v>1230</v>
      </c>
      <c r="M11" s="5">
        <f t="shared" si="1"/>
        <v>16.184210526315791</v>
      </c>
      <c r="N11" s="5">
        <f t="shared" si="7"/>
        <v>-90.000000000000128</v>
      </c>
      <c r="O11" s="15"/>
      <c r="P11" s="3">
        <v>109</v>
      </c>
      <c r="Q11" s="4">
        <f>AD10</f>
        <v>1525</v>
      </c>
      <c r="R11" s="5">
        <f t="shared" si="2"/>
        <v>13.990825688073395</v>
      </c>
      <c r="S11" s="5">
        <f t="shared" si="8"/>
        <v>109.99999999999997</v>
      </c>
      <c r="T11" s="8"/>
      <c r="U11" s="3">
        <v>142</v>
      </c>
      <c r="V11" s="4">
        <f>AD11</f>
        <v>1815</v>
      </c>
      <c r="W11" s="5">
        <f t="shared" si="12"/>
        <v>12.78169014084507</v>
      </c>
      <c r="X11" s="5">
        <f t="shared" si="9"/>
        <v>315.00000000000006</v>
      </c>
      <c r="Z11" s="11">
        <v>126</v>
      </c>
      <c r="AA11" s="11">
        <v>150</v>
      </c>
      <c r="AB11" s="12">
        <v>1010</v>
      </c>
      <c r="AC11" s="4">
        <v>805</v>
      </c>
      <c r="AD11" s="4">
        <f t="shared" si="3"/>
        <v>1815</v>
      </c>
      <c r="AE11" s="12">
        <f t="shared" si="10"/>
        <v>12.1</v>
      </c>
      <c r="AF11" s="28">
        <v>65</v>
      </c>
      <c r="AG11" s="29">
        <f t="shared" si="11"/>
        <v>1880</v>
      </c>
      <c r="AH11" s="23"/>
      <c r="AI11" s="24"/>
      <c r="AJ11" s="10"/>
      <c r="AK11" s="10"/>
      <c r="AL11" s="24"/>
    </row>
    <row r="12" spans="1:38" x14ac:dyDescent="0.3">
      <c r="A12" s="3">
        <v>11</v>
      </c>
      <c r="B12" s="4">
        <f>AD2</f>
        <v>335</v>
      </c>
      <c r="C12" s="5">
        <f t="shared" si="4"/>
        <v>30.454545454545453</v>
      </c>
      <c r="D12" s="18">
        <f t="shared" si="5"/>
        <v>-170</v>
      </c>
      <c r="E12" s="13"/>
      <c r="F12" s="20">
        <v>44</v>
      </c>
      <c r="G12" s="4">
        <f>AD4</f>
        <v>610</v>
      </c>
      <c r="H12" s="5">
        <f t="shared" si="0"/>
        <v>13.863636363636363</v>
      </c>
      <c r="I12" s="5">
        <f t="shared" si="6"/>
        <v>50.000000000000014</v>
      </c>
      <c r="K12" s="3">
        <v>77</v>
      </c>
      <c r="L12" s="4">
        <f>AD9</f>
        <v>1230</v>
      </c>
      <c r="M12" s="5">
        <f t="shared" si="1"/>
        <v>15.974025974025974</v>
      </c>
      <c r="N12" s="5">
        <f t="shared" si="7"/>
        <v>-74.999999999999986</v>
      </c>
      <c r="O12" s="15"/>
      <c r="P12" s="3">
        <v>110</v>
      </c>
      <c r="Q12" s="4">
        <f>AD10</f>
        <v>1525</v>
      </c>
      <c r="R12" s="5">
        <f t="shared" si="2"/>
        <v>13.863636363636363</v>
      </c>
      <c r="S12" s="5">
        <f t="shared" si="8"/>
        <v>125.00000000000003</v>
      </c>
      <c r="T12" s="8"/>
      <c r="U12" s="3">
        <v>143</v>
      </c>
      <c r="V12" s="4">
        <f>AD11</f>
        <v>1815</v>
      </c>
      <c r="W12" s="5">
        <f t="shared" si="12"/>
        <v>12.692307692307692</v>
      </c>
      <c r="X12" s="5">
        <f t="shared" si="9"/>
        <v>330.00000000000011</v>
      </c>
      <c r="Z12" s="11">
        <v>151</v>
      </c>
      <c r="AA12" s="11">
        <v>175</v>
      </c>
      <c r="AB12" s="12">
        <v>1180</v>
      </c>
      <c r="AC12" s="4">
        <v>935</v>
      </c>
      <c r="AD12" s="4">
        <f t="shared" si="3"/>
        <v>2115</v>
      </c>
      <c r="AE12" s="12">
        <f t="shared" si="10"/>
        <v>12.085714285714285</v>
      </c>
      <c r="AF12" s="28">
        <v>65</v>
      </c>
      <c r="AG12" s="29">
        <f t="shared" si="11"/>
        <v>2180</v>
      </c>
      <c r="AH12" s="23"/>
      <c r="AI12" s="24"/>
      <c r="AJ12" s="10"/>
      <c r="AK12" s="10"/>
      <c r="AL12" s="24"/>
    </row>
    <row r="13" spans="1:38" x14ac:dyDescent="0.3">
      <c r="A13" s="3">
        <v>12</v>
      </c>
      <c r="B13" s="4">
        <f>AD2</f>
        <v>335</v>
      </c>
      <c r="C13" s="5">
        <f t="shared" si="4"/>
        <v>27.916666666666668</v>
      </c>
      <c r="D13" s="18">
        <f t="shared" si="5"/>
        <v>-155</v>
      </c>
      <c r="E13" s="13"/>
      <c r="F13" s="20">
        <v>45</v>
      </c>
      <c r="G13" s="4">
        <f>AD4</f>
        <v>610</v>
      </c>
      <c r="H13" s="5">
        <f t="shared" si="0"/>
        <v>13.555555555555555</v>
      </c>
      <c r="I13" s="5">
        <f t="shared" si="6"/>
        <v>65.000000000000014</v>
      </c>
      <c r="K13" s="3">
        <v>78</v>
      </c>
      <c r="L13" s="4">
        <f>AD9</f>
        <v>1230</v>
      </c>
      <c r="M13" s="5">
        <f t="shared" si="1"/>
        <v>15.76923076923077</v>
      </c>
      <c r="N13" s="5">
        <f t="shared" si="7"/>
        <v>-60.000000000000064</v>
      </c>
      <c r="O13" s="15"/>
      <c r="P13" s="3">
        <v>111</v>
      </c>
      <c r="Q13" s="4">
        <f>AD10</f>
        <v>1525</v>
      </c>
      <c r="R13" s="5">
        <f t="shared" si="2"/>
        <v>13.738738738738739</v>
      </c>
      <c r="S13" s="5">
        <f t="shared" si="8"/>
        <v>139.99999999999994</v>
      </c>
      <c r="T13" s="8"/>
      <c r="U13" s="3">
        <v>144</v>
      </c>
      <c r="V13" s="4">
        <f>AD11</f>
        <v>1815</v>
      </c>
      <c r="W13" s="5">
        <f t="shared" si="12"/>
        <v>12.604166666666666</v>
      </c>
      <c r="X13" s="5">
        <f t="shared" si="9"/>
        <v>345.00000000000011</v>
      </c>
      <c r="Z13" s="11">
        <v>176</v>
      </c>
      <c r="AA13" s="11">
        <v>200</v>
      </c>
      <c r="AB13" s="12">
        <f>AA13*6.65</f>
        <v>1330</v>
      </c>
      <c r="AC13" s="4">
        <v>1065</v>
      </c>
      <c r="AD13" s="4">
        <f t="shared" si="3"/>
        <v>2395</v>
      </c>
      <c r="AE13" s="12">
        <f t="shared" si="10"/>
        <v>11.975</v>
      </c>
      <c r="AF13" s="28">
        <v>65</v>
      </c>
      <c r="AG13" s="29">
        <f t="shared" si="11"/>
        <v>2460</v>
      </c>
      <c r="AH13" s="23"/>
      <c r="AI13" s="24"/>
      <c r="AJ13" s="10"/>
      <c r="AK13" s="10"/>
      <c r="AL13" s="24"/>
    </row>
    <row r="14" spans="1:38" x14ac:dyDescent="0.3">
      <c r="A14" s="3">
        <v>13</v>
      </c>
      <c r="B14" s="4">
        <f>AD2</f>
        <v>335</v>
      </c>
      <c r="C14" s="5">
        <f t="shared" si="4"/>
        <v>25.76923076923077</v>
      </c>
      <c r="D14" s="18">
        <f t="shared" si="5"/>
        <v>-140</v>
      </c>
      <c r="E14" s="13"/>
      <c r="F14" s="20">
        <v>46</v>
      </c>
      <c r="G14" s="4">
        <f>AD5</f>
        <v>680</v>
      </c>
      <c r="H14" s="5">
        <f t="shared" si="0"/>
        <v>14.782608695652174</v>
      </c>
      <c r="I14" s="5">
        <f t="shared" si="6"/>
        <v>10.000000000000004</v>
      </c>
      <c r="K14" s="3">
        <v>79</v>
      </c>
      <c r="L14" s="4">
        <f>AD9</f>
        <v>1230</v>
      </c>
      <c r="M14" s="5">
        <f t="shared" si="1"/>
        <v>15.569620253164556</v>
      </c>
      <c r="N14" s="5">
        <f t="shared" si="7"/>
        <v>-44.999999999999957</v>
      </c>
      <c r="O14" s="15"/>
      <c r="P14" s="3">
        <v>112</v>
      </c>
      <c r="Q14" s="4">
        <f>AD10</f>
        <v>1525</v>
      </c>
      <c r="R14" s="5">
        <f t="shared" si="2"/>
        <v>13.616071428571429</v>
      </c>
      <c r="S14" s="5">
        <f t="shared" si="8"/>
        <v>154.99999999999997</v>
      </c>
      <c r="T14" s="8"/>
      <c r="U14" s="3">
        <v>145</v>
      </c>
      <c r="V14" s="4">
        <f>AD11</f>
        <v>1815</v>
      </c>
      <c r="W14" s="5">
        <f t="shared" si="12"/>
        <v>12.517241379310345</v>
      </c>
      <c r="X14" s="5">
        <f t="shared" si="9"/>
        <v>359.99999999999994</v>
      </c>
    </row>
    <row r="15" spans="1:38" x14ac:dyDescent="0.3">
      <c r="A15" s="3">
        <v>14</v>
      </c>
      <c r="B15" s="4">
        <f>AD2</f>
        <v>335</v>
      </c>
      <c r="C15" s="5">
        <f t="shared" si="4"/>
        <v>23.928571428571427</v>
      </c>
      <c r="D15" s="18">
        <f t="shared" si="5"/>
        <v>-124.99999999999997</v>
      </c>
      <c r="E15" s="13"/>
      <c r="F15" s="20">
        <v>47</v>
      </c>
      <c r="G15" s="4">
        <f>AD5</f>
        <v>680</v>
      </c>
      <c r="H15" s="5">
        <f t="shared" si="0"/>
        <v>14.468085106382979</v>
      </c>
      <c r="I15" s="5">
        <f t="shared" si="6"/>
        <v>24.999999999999979</v>
      </c>
      <c r="K15" s="3">
        <v>80</v>
      </c>
      <c r="L15" s="4">
        <f>AD9</f>
        <v>1230</v>
      </c>
      <c r="M15" s="5">
        <f t="shared" si="1"/>
        <v>15.375</v>
      </c>
      <c r="N15" s="5">
        <f t="shared" si="7"/>
        <v>-30</v>
      </c>
      <c r="O15" s="15"/>
      <c r="P15" s="3">
        <v>113</v>
      </c>
      <c r="Q15" s="4">
        <f>AD10</f>
        <v>1525</v>
      </c>
      <c r="R15" s="5">
        <f t="shared" si="2"/>
        <v>13.495575221238939</v>
      </c>
      <c r="S15" s="5">
        <f t="shared" si="8"/>
        <v>169.99999999999991</v>
      </c>
      <c r="T15" s="8"/>
      <c r="U15" s="3">
        <v>146</v>
      </c>
      <c r="V15" s="4">
        <f>AD11</f>
        <v>1815</v>
      </c>
      <c r="W15" s="5">
        <f t="shared" si="12"/>
        <v>12.431506849315069</v>
      </c>
      <c r="X15" s="5">
        <f t="shared" si="9"/>
        <v>375</v>
      </c>
    </row>
    <row r="16" spans="1:38" x14ac:dyDescent="0.3">
      <c r="A16" s="3">
        <v>15</v>
      </c>
      <c r="B16" s="4">
        <f>AD2</f>
        <v>335</v>
      </c>
      <c r="C16" s="5">
        <f t="shared" si="4"/>
        <v>22.333333333333332</v>
      </c>
      <c r="D16" s="18">
        <f t="shared" si="5"/>
        <v>-109.99999999999999</v>
      </c>
      <c r="E16" s="13"/>
      <c r="F16" s="20">
        <v>48</v>
      </c>
      <c r="G16" s="4">
        <f>AD5</f>
        <v>680</v>
      </c>
      <c r="H16" s="5">
        <f t="shared" si="0"/>
        <v>14.166666666666666</v>
      </c>
      <c r="I16" s="5">
        <f t="shared" si="6"/>
        <v>40.000000000000028</v>
      </c>
      <c r="K16" s="3">
        <v>81</v>
      </c>
      <c r="L16" s="4">
        <f>AD9</f>
        <v>1230</v>
      </c>
      <c r="M16" s="5">
        <f t="shared" si="1"/>
        <v>15.185185185185185</v>
      </c>
      <c r="N16" s="5">
        <f t="shared" si="7"/>
        <v>-14.999999999999995</v>
      </c>
      <c r="O16" s="15"/>
      <c r="P16" s="3">
        <v>114</v>
      </c>
      <c r="Q16" s="4">
        <f>AD10</f>
        <v>1525</v>
      </c>
      <c r="R16" s="5">
        <f t="shared" si="2"/>
        <v>13.37719298245614</v>
      </c>
      <c r="S16" s="5">
        <f t="shared" si="8"/>
        <v>185</v>
      </c>
      <c r="T16" s="8"/>
      <c r="U16" s="3">
        <v>147</v>
      </c>
      <c r="V16" s="4">
        <f>AD11</f>
        <v>1815</v>
      </c>
      <c r="W16" s="5">
        <f t="shared" si="12"/>
        <v>12.346938775510203</v>
      </c>
      <c r="X16" s="5">
        <f t="shared" si="9"/>
        <v>390.00000000000011</v>
      </c>
    </row>
    <row r="17" spans="1:24" x14ac:dyDescent="0.3">
      <c r="A17" s="3">
        <v>16</v>
      </c>
      <c r="B17" s="4">
        <f>AD2</f>
        <v>335</v>
      </c>
      <c r="C17" s="5">
        <f t="shared" si="4"/>
        <v>20.9375</v>
      </c>
      <c r="D17" s="18">
        <f t="shared" si="5"/>
        <v>-95</v>
      </c>
      <c r="E17" s="13"/>
      <c r="F17" s="20">
        <v>49</v>
      </c>
      <c r="G17" s="4">
        <f>AD5</f>
        <v>680</v>
      </c>
      <c r="H17" s="5">
        <f t="shared" si="0"/>
        <v>13.877551020408163</v>
      </c>
      <c r="I17" s="5">
        <f t="shared" si="6"/>
        <v>55.000000000000028</v>
      </c>
      <c r="K17" s="3">
        <v>82</v>
      </c>
      <c r="L17" s="4">
        <f>AD9</f>
        <v>1230</v>
      </c>
      <c r="M17" s="5">
        <f t="shared" si="1"/>
        <v>15</v>
      </c>
      <c r="N17" s="5">
        <f t="shared" si="7"/>
        <v>0</v>
      </c>
      <c r="O17" s="15"/>
      <c r="P17" s="3">
        <v>115</v>
      </c>
      <c r="Q17" s="4">
        <f>AD10</f>
        <v>1525</v>
      </c>
      <c r="R17" s="5">
        <f t="shared" si="2"/>
        <v>13.260869565217391</v>
      </c>
      <c r="S17" s="5">
        <f t="shared" si="8"/>
        <v>200.00000000000006</v>
      </c>
      <c r="T17" s="8"/>
      <c r="U17" s="3">
        <v>148</v>
      </c>
      <c r="V17" s="4">
        <f>AD11</f>
        <v>1815</v>
      </c>
      <c r="W17" s="5">
        <f t="shared" si="12"/>
        <v>12.263513513513514</v>
      </c>
      <c r="X17" s="5">
        <f t="shared" si="9"/>
        <v>404.99999999999994</v>
      </c>
    </row>
    <row r="18" spans="1:24" x14ac:dyDescent="0.3">
      <c r="A18" s="3">
        <v>17</v>
      </c>
      <c r="B18" s="4">
        <f>AD2</f>
        <v>335</v>
      </c>
      <c r="C18" s="5">
        <f t="shared" si="4"/>
        <v>19.705882352941178</v>
      </c>
      <c r="D18" s="18">
        <f t="shared" si="5"/>
        <v>-80.000000000000014</v>
      </c>
      <c r="E18" s="13"/>
      <c r="F18" s="20">
        <v>50</v>
      </c>
      <c r="G18" s="4">
        <f>AD5</f>
        <v>680</v>
      </c>
      <c r="H18" s="5">
        <f t="shared" si="0"/>
        <v>13.6</v>
      </c>
      <c r="I18" s="5">
        <f t="shared" si="6"/>
        <v>70.000000000000014</v>
      </c>
      <c r="K18" s="3">
        <v>83</v>
      </c>
      <c r="L18" s="4">
        <f>AD9</f>
        <v>1230</v>
      </c>
      <c r="M18" s="5">
        <f t="shared" si="1"/>
        <v>14.819277108433734</v>
      </c>
      <c r="N18" s="5">
        <f t="shared" si="7"/>
        <v>15.000000000000039</v>
      </c>
      <c r="O18" s="15"/>
      <c r="P18" s="3">
        <v>116</v>
      </c>
      <c r="Q18" s="4">
        <f>AD10</f>
        <v>1525</v>
      </c>
      <c r="R18" s="5">
        <f t="shared" si="2"/>
        <v>13.146551724137931</v>
      </c>
      <c r="S18" s="5">
        <f t="shared" si="8"/>
        <v>215.00000000000006</v>
      </c>
      <c r="T18" s="8"/>
      <c r="U18" s="3">
        <v>149</v>
      </c>
      <c r="V18" s="4">
        <f>AD11</f>
        <v>1815</v>
      </c>
      <c r="W18" s="5">
        <f t="shared" si="12"/>
        <v>12.181208053691275</v>
      </c>
      <c r="X18" s="5">
        <f t="shared" si="9"/>
        <v>420</v>
      </c>
    </row>
    <row r="19" spans="1:24" x14ac:dyDescent="0.3">
      <c r="A19" s="3">
        <v>18</v>
      </c>
      <c r="B19" s="4">
        <f>AD2</f>
        <v>335</v>
      </c>
      <c r="C19" s="5">
        <f t="shared" si="4"/>
        <v>18.611111111111111</v>
      </c>
      <c r="D19" s="18">
        <f t="shared" si="5"/>
        <v>-65</v>
      </c>
      <c r="E19" s="13"/>
      <c r="F19" s="20">
        <v>51</v>
      </c>
      <c r="G19" s="4">
        <f>AD6</f>
        <v>800</v>
      </c>
      <c r="H19" s="5">
        <f t="shared" si="0"/>
        <v>15.686274509803921</v>
      </c>
      <c r="I19" s="5">
        <f t="shared" si="6"/>
        <v>-34.999999999999964</v>
      </c>
      <c r="K19" s="3">
        <v>84</v>
      </c>
      <c r="L19" s="4">
        <f>AD9</f>
        <v>1230</v>
      </c>
      <c r="M19" s="5">
        <f t="shared" si="1"/>
        <v>14.642857142857142</v>
      </c>
      <c r="N19" s="5">
        <f t="shared" si="7"/>
        <v>30.000000000000043</v>
      </c>
      <c r="O19" s="15"/>
      <c r="P19" s="3">
        <v>117</v>
      </c>
      <c r="Q19" s="4">
        <f>AD10</f>
        <v>1525</v>
      </c>
      <c r="R19" s="5">
        <f t="shared" si="2"/>
        <v>13.034188034188034</v>
      </c>
      <c r="S19" s="5">
        <f t="shared" si="8"/>
        <v>230</v>
      </c>
      <c r="T19" s="8"/>
      <c r="U19" s="3">
        <v>150</v>
      </c>
      <c r="V19" s="4">
        <f>AD11</f>
        <v>1815</v>
      </c>
      <c r="W19" s="5">
        <f t="shared" si="12"/>
        <v>12.1</v>
      </c>
      <c r="X19" s="5">
        <f>U19*(15-W19)</f>
        <v>435.00000000000006</v>
      </c>
    </row>
    <row r="20" spans="1:24" x14ac:dyDescent="0.3">
      <c r="A20" s="3">
        <v>19</v>
      </c>
      <c r="B20" s="4">
        <f>AD2</f>
        <v>335</v>
      </c>
      <c r="C20" s="5">
        <f t="shared" si="4"/>
        <v>17.631578947368421</v>
      </c>
      <c r="D20" s="18">
        <f t="shared" si="5"/>
        <v>-50</v>
      </c>
      <c r="E20" s="13"/>
      <c r="F20" s="20">
        <v>52</v>
      </c>
      <c r="G20" s="4">
        <f>AD6</f>
        <v>800</v>
      </c>
      <c r="H20" s="5">
        <f t="shared" si="0"/>
        <v>15.384615384615385</v>
      </c>
      <c r="I20" s="5">
        <f t="shared" si="6"/>
        <v>-20.000000000000021</v>
      </c>
      <c r="K20" s="3">
        <v>85</v>
      </c>
      <c r="L20" s="4">
        <f>AD9</f>
        <v>1230</v>
      </c>
      <c r="M20" s="5">
        <f t="shared" si="1"/>
        <v>14.470588235294118</v>
      </c>
      <c r="N20" s="5">
        <f t="shared" si="7"/>
        <v>44.999999999999993</v>
      </c>
      <c r="O20" s="15"/>
      <c r="P20" s="3">
        <v>118</v>
      </c>
      <c r="Q20" s="4">
        <f>AD10</f>
        <v>1525</v>
      </c>
      <c r="R20" s="5">
        <f t="shared" si="2"/>
        <v>12.923728813559322</v>
      </c>
      <c r="S20" s="5">
        <f t="shared" si="8"/>
        <v>245.00000000000003</v>
      </c>
      <c r="T20" s="8"/>
    </row>
    <row r="21" spans="1:24" x14ac:dyDescent="0.3">
      <c r="A21" s="3">
        <v>20</v>
      </c>
      <c r="B21" s="4">
        <f>AD2</f>
        <v>335</v>
      </c>
      <c r="C21" s="5">
        <f t="shared" si="4"/>
        <v>16.75</v>
      </c>
      <c r="D21" s="18">
        <f t="shared" si="5"/>
        <v>-35</v>
      </c>
      <c r="E21" s="13"/>
      <c r="F21" s="20">
        <v>53</v>
      </c>
      <c r="G21" s="4">
        <f>AD6</f>
        <v>800</v>
      </c>
      <c r="H21" s="5">
        <f t="shared" si="0"/>
        <v>15.09433962264151</v>
      </c>
      <c r="I21" s="5">
        <f t="shared" si="6"/>
        <v>-5.0000000000000107</v>
      </c>
      <c r="K21" s="3">
        <v>86</v>
      </c>
      <c r="L21" s="4">
        <f>AD9</f>
        <v>1230</v>
      </c>
      <c r="M21" s="5">
        <f t="shared" si="1"/>
        <v>14.302325581395349</v>
      </c>
      <c r="N21" s="5">
        <f t="shared" si="7"/>
        <v>59.999999999999957</v>
      </c>
      <c r="O21" s="15"/>
      <c r="P21" s="3">
        <v>119</v>
      </c>
      <c r="Q21" s="4">
        <f>AD10</f>
        <v>1525</v>
      </c>
      <c r="R21" s="5">
        <f t="shared" si="2"/>
        <v>12.815126050420169</v>
      </c>
      <c r="S21" s="5">
        <f t="shared" si="8"/>
        <v>259.99999999999994</v>
      </c>
      <c r="T21" s="8"/>
    </row>
    <row r="22" spans="1:24" x14ac:dyDescent="0.3">
      <c r="A22" s="3">
        <v>21</v>
      </c>
      <c r="B22" s="4">
        <f>AD2</f>
        <v>335</v>
      </c>
      <c r="C22" s="5">
        <f t="shared" si="4"/>
        <v>15.952380952380953</v>
      </c>
      <c r="D22" s="18">
        <f t="shared" si="5"/>
        <v>-20.000000000000004</v>
      </c>
      <c r="E22" s="13"/>
      <c r="F22" s="20">
        <v>54</v>
      </c>
      <c r="G22" s="4">
        <f>AD6</f>
        <v>800</v>
      </c>
      <c r="H22" s="5">
        <f t="shared" si="0"/>
        <v>14.814814814814815</v>
      </c>
      <c r="I22" s="5">
        <f t="shared" si="6"/>
        <v>9.9999999999999964</v>
      </c>
      <c r="K22" s="3">
        <v>87</v>
      </c>
      <c r="L22" s="4">
        <f>AD9</f>
        <v>1230</v>
      </c>
      <c r="M22" s="5">
        <f t="shared" si="1"/>
        <v>14.137931034482758</v>
      </c>
      <c r="N22" s="5">
        <f t="shared" si="7"/>
        <v>75.000000000000057</v>
      </c>
      <c r="O22" s="15"/>
      <c r="P22" s="3">
        <v>120</v>
      </c>
      <c r="Q22" s="4">
        <f>AD10</f>
        <v>1525</v>
      </c>
      <c r="R22" s="5">
        <f t="shared" si="2"/>
        <v>12.708333333333334</v>
      </c>
      <c r="S22" s="5">
        <f t="shared" si="8"/>
        <v>274.99999999999994</v>
      </c>
      <c r="T22" s="8"/>
    </row>
    <row r="23" spans="1:24" x14ac:dyDescent="0.3">
      <c r="A23" s="3">
        <v>22</v>
      </c>
      <c r="B23" s="4">
        <f>AD2</f>
        <v>335</v>
      </c>
      <c r="C23" s="5">
        <f t="shared" si="4"/>
        <v>15.227272727272727</v>
      </c>
      <c r="D23" s="18">
        <f t="shared" si="5"/>
        <v>-4.9999999999999858</v>
      </c>
      <c r="E23" s="13"/>
      <c r="F23" s="20">
        <v>55</v>
      </c>
      <c r="G23" s="4">
        <f>AD6</f>
        <v>800</v>
      </c>
      <c r="H23" s="5">
        <f t="shared" si="0"/>
        <v>14.545454545454545</v>
      </c>
      <c r="I23" s="5">
        <f t="shared" si="6"/>
        <v>25.000000000000028</v>
      </c>
      <c r="K23" s="3">
        <v>88</v>
      </c>
      <c r="L23" s="4">
        <f>AD9</f>
        <v>1230</v>
      </c>
      <c r="M23" s="5">
        <f t="shared" si="1"/>
        <v>13.977272727272727</v>
      </c>
      <c r="N23" s="5">
        <f t="shared" si="7"/>
        <v>90.000000000000057</v>
      </c>
      <c r="O23" s="15"/>
      <c r="P23" s="3">
        <v>121</v>
      </c>
      <c r="Q23" s="4">
        <f>AD10</f>
        <v>1525</v>
      </c>
      <c r="R23" s="5">
        <f t="shared" si="2"/>
        <v>12.603305785123966</v>
      </c>
      <c r="S23" s="5">
        <f t="shared" si="8"/>
        <v>290.00000000000006</v>
      </c>
      <c r="T23" s="8"/>
    </row>
    <row r="24" spans="1:24" x14ac:dyDescent="0.3">
      <c r="A24" s="3">
        <v>23</v>
      </c>
      <c r="B24" s="4">
        <f>AD2</f>
        <v>335</v>
      </c>
      <c r="C24" s="5">
        <f t="shared" si="4"/>
        <v>14.565217391304348</v>
      </c>
      <c r="D24" s="18">
        <f t="shared" si="5"/>
        <v>10.000000000000004</v>
      </c>
      <c r="E24" s="13"/>
      <c r="F24" s="20">
        <v>56</v>
      </c>
      <c r="G24" s="4">
        <f>AD7</f>
        <v>865</v>
      </c>
      <c r="H24" s="5">
        <f t="shared" si="0"/>
        <v>15.446428571428571</v>
      </c>
      <c r="I24" s="5">
        <f t="shared" si="6"/>
        <v>-24.999999999999986</v>
      </c>
      <c r="K24" s="3">
        <v>89</v>
      </c>
      <c r="L24" s="4">
        <f>AD9</f>
        <v>1230</v>
      </c>
      <c r="M24" s="5">
        <f t="shared" si="1"/>
        <v>13.820224719101123</v>
      </c>
      <c r="N24" s="5">
        <f t="shared" si="7"/>
        <v>105.00000000000004</v>
      </c>
      <c r="O24" s="15"/>
      <c r="P24" s="3">
        <v>122</v>
      </c>
      <c r="Q24" s="4">
        <f>AD10</f>
        <v>1525</v>
      </c>
      <c r="R24" s="5">
        <f t="shared" si="2"/>
        <v>12.5</v>
      </c>
      <c r="S24" s="5">
        <f t="shared" si="8"/>
        <v>305</v>
      </c>
      <c r="T24" s="8"/>
    </row>
    <row r="25" spans="1:24" x14ac:dyDescent="0.3">
      <c r="A25" s="3">
        <v>24</v>
      </c>
      <c r="B25" s="4">
        <f>AD2</f>
        <v>335</v>
      </c>
      <c r="C25" s="5">
        <f>B25/A25</f>
        <v>13.958333333333334</v>
      </c>
      <c r="D25" s="18">
        <f t="shared" si="5"/>
        <v>24.999999999999986</v>
      </c>
      <c r="E25" s="13"/>
      <c r="F25" s="20">
        <v>57</v>
      </c>
      <c r="G25" s="4">
        <f>AD7</f>
        <v>865</v>
      </c>
      <c r="H25" s="5">
        <f t="shared" si="0"/>
        <v>15.175438596491228</v>
      </c>
      <c r="I25" s="5">
        <f t="shared" si="6"/>
        <v>-9.9999999999999805</v>
      </c>
      <c r="K25" s="3">
        <v>90</v>
      </c>
      <c r="L25" s="4">
        <f>AD9</f>
        <v>1230</v>
      </c>
      <c r="M25" s="5">
        <f t="shared" si="1"/>
        <v>13.666666666666666</v>
      </c>
      <c r="N25" s="5">
        <f t="shared" si="7"/>
        <v>120.00000000000006</v>
      </c>
      <c r="O25" s="15"/>
      <c r="P25" s="3">
        <v>123</v>
      </c>
      <c r="Q25" s="4">
        <f>AD10</f>
        <v>1525</v>
      </c>
      <c r="R25" s="5">
        <f t="shared" si="2"/>
        <v>12.398373983739837</v>
      </c>
      <c r="S25" s="5">
        <f t="shared" si="8"/>
        <v>320</v>
      </c>
      <c r="T25" s="8"/>
    </row>
    <row r="26" spans="1:24" x14ac:dyDescent="0.3">
      <c r="A26" s="3">
        <v>25</v>
      </c>
      <c r="B26" s="4">
        <f>AD2</f>
        <v>335</v>
      </c>
      <c r="C26" s="5">
        <f t="shared" si="4"/>
        <v>13.4</v>
      </c>
      <c r="D26" s="18">
        <f t="shared" si="5"/>
        <v>39.999999999999993</v>
      </c>
      <c r="E26" s="13"/>
      <c r="F26" s="20">
        <v>58</v>
      </c>
      <c r="G26" s="4">
        <f>AD7</f>
        <v>865</v>
      </c>
      <c r="H26" s="5">
        <f t="shared" si="0"/>
        <v>14.913793103448276</v>
      </c>
      <c r="I26" s="5">
        <f t="shared" si="6"/>
        <v>5.0000000000000036</v>
      </c>
      <c r="K26" s="3">
        <v>91</v>
      </c>
      <c r="L26" s="4">
        <f>AD9</f>
        <v>1230</v>
      </c>
      <c r="M26" s="5">
        <f t="shared" si="1"/>
        <v>13.516483516483516</v>
      </c>
      <c r="N26" s="5">
        <f t="shared" si="7"/>
        <v>135</v>
      </c>
      <c r="O26" s="15"/>
      <c r="P26" s="3">
        <v>124</v>
      </c>
      <c r="Q26" s="4">
        <f>AD10</f>
        <v>1525</v>
      </c>
      <c r="R26" s="5">
        <f t="shared" si="2"/>
        <v>12.298387096774194</v>
      </c>
      <c r="S26" s="5">
        <f t="shared" si="8"/>
        <v>334.99999999999994</v>
      </c>
      <c r="T26" s="8"/>
    </row>
    <row r="27" spans="1:24" x14ac:dyDescent="0.3">
      <c r="A27" s="3">
        <v>26</v>
      </c>
      <c r="B27" s="4">
        <f>AD3</f>
        <v>465</v>
      </c>
      <c r="C27" s="5">
        <f t="shared" si="4"/>
        <v>17.884615384615383</v>
      </c>
      <c r="D27" s="18">
        <f t="shared" si="5"/>
        <v>-74.999999999999972</v>
      </c>
      <c r="E27" s="13"/>
      <c r="F27" s="20">
        <v>59</v>
      </c>
      <c r="G27" s="4">
        <f>AD7</f>
        <v>865</v>
      </c>
      <c r="H27" s="5">
        <f t="shared" si="0"/>
        <v>14.661016949152541</v>
      </c>
      <c r="I27" s="5">
        <f t="shared" si="6"/>
        <v>20.00000000000005</v>
      </c>
      <c r="K27" s="3">
        <v>92</v>
      </c>
      <c r="L27" s="4">
        <f>AD9</f>
        <v>1230</v>
      </c>
      <c r="M27" s="5">
        <f t="shared" si="1"/>
        <v>13.369565217391305</v>
      </c>
      <c r="N27" s="5">
        <f t="shared" si="7"/>
        <v>149.99999999999997</v>
      </c>
      <c r="O27" s="15"/>
      <c r="P27" s="3">
        <v>125</v>
      </c>
      <c r="Q27" s="4">
        <f>AD10</f>
        <v>1525</v>
      </c>
      <c r="R27" s="5">
        <f t="shared" si="2"/>
        <v>12.2</v>
      </c>
      <c r="S27" s="5">
        <f t="shared" si="8"/>
        <v>350.00000000000011</v>
      </c>
      <c r="T27" s="8"/>
    </row>
    <row r="28" spans="1:24" x14ac:dyDescent="0.3">
      <c r="A28" s="3">
        <v>27</v>
      </c>
      <c r="B28" s="4">
        <f>AD3</f>
        <v>465</v>
      </c>
      <c r="C28" s="5">
        <f t="shared" si="4"/>
        <v>17.222222222222221</v>
      </c>
      <c r="D28" s="18">
        <f t="shared" si="5"/>
        <v>-59.999999999999979</v>
      </c>
      <c r="E28" s="13"/>
      <c r="F28" s="20">
        <v>60</v>
      </c>
      <c r="G28" s="4">
        <f>AD7</f>
        <v>865</v>
      </c>
      <c r="H28" s="5">
        <f t="shared" si="0"/>
        <v>14.416666666666666</v>
      </c>
      <c r="I28" s="5">
        <f t="shared" si="6"/>
        <v>35.000000000000036</v>
      </c>
      <c r="K28" s="3">
        <v>93</v>
      </c>
      <c r="L28" s="4">
        <f>AD9</f>
        <v>1230</v>
      </c>
      <c r="M28" s="5">
        <f t="shared" si="1"/>
        <v>13.225806451612904</v>
      </c>
      <c r="N28" s="5">
        <f t="shared" si="7"/>
        <v>164.99999999999994</v>
      </c>
      <c r="O28" s="15"/>
      <c r="P28" s="3">
        <v>126</v>
      </c>
      <c r="Q28" s="4">
        <f>AD11</f>
        <v>1815</v>
      </c>
      <c r="R28" s="5">
        <f t="shared" si="2"/>
        <v>14.404761904761905</v>
      </c>
      <c r="S28" s="5">
        <f t="shared" si="8"/>
        <v>74.999999999999957</v>
      </c>
      <c r="T28" s="8"/>
    </row>
    <row r="29" spans="1:24" x14ac:dyDescent="0.3">
      <c r="A29" s="3">
        <v>28</v>
      </c>
      <c r="B29" s="4">
        <f>AD3</f>
        <v>465</v>
      </c>
      <c r="C29" s="5">
        <f t="shared" si="4"/>
        <v>16.607142857142858</v>
      </c>
      <c r="D29" s="18">
        <f t="shared" si="5"/>
        <v>-45.000000000000014</v>
      </c>
      <c r="E29" s="13"/>
      <c r="F29" s="20">
        <v>61</v>
      </c>
      <c r="G29" s="4">
        <f>AD7</f>
        <v>865</v>
      </c>
      <c r="H29" s="5">
        <f t="shared" si="0"/>
        <v>14.180327868852459</v>
      </c>
      <c r="I29" s="5">
        <f t="shared" si="6"/>
        <v>50.000000000000028</v>
      </c>
      <c r="K29" s="3">
        <v>94</v>
      </c>
      <c r="L29" s="4">
        <f>AD9</f>
        <v>1230</v>
      </c>
      <c r="M29" s="5">
        <f t="shared" si="1"/>
        <v>13.085106382978724</v>
      </c>
      <c r="N29" s="5">
        <f t="shared" si="7"/>
        <v>179.99999999999994</v>
      </c>
      <c r="O29" s="15"/>
      <c r="P29" s="3">
        <v>127</v>
      </c>
      <c r="Q29" s="4">
        <f>AD11</f>
        <v>1815</v>
      </c>
      <c r="R29" s="5">
        <f t="shared" si="2"/>
        <v>14.291338582677165</v>
      </c>
      <c r="S29" s="5">
        <f t="shared" si="8"/>
        <v>90.000000000000071</v>
      </c>
      <c r="T29" s="8"/>
    </row>
    <row r="30" spans="1:24" x14ac:dyDescent="0.3">
      <c r="A30" s="3">
        <v>29</v>
      </c>
      <c r="B30" s="4">
        <f>AD3</f>
        <v>465</v>
      </c>
      <c r="C30" s="5">
        <f t="shared" si="4"/>
        <v>16.03448275862069</v>
      </c>
      <c r="D30" s="18">
        <f t="shared" si="5"/>
        <v>-30.000000000000021</v>
      </c>
      <c r="E30" s="13"/>
      <c r="F30" s="20">
        <v>62</v>
      </c>
      <c r="G30" s="4">
        <f>AD7</f>
        <v>865</v>
      </c>
      <c r="H30" s="5">
        <f t="shared" si="0"/>
        <v>13.951612903225806</v>
      </c>
      <c r="I30" s="5">
        <f t="shared" si="6"/>
        <v>65.000000000000028</v>
      </c>
      <c r="K30" s="3">
        <v>95</v>
      </c>
      <c r="L30" s="4">
        <f>AD9</f>
        <v>1230</v>
      </c>
      <c r="M30" s="5">
        <f t="shared" si="1"/>
        <v>12.947368421052632</v>
      </c>
      <c r="N30" s="5">
        <f t="shared" si="7"/>
        <v>194.99999999999997</v>
      </c>
      <c r="O30" s="15"/>
      <c r="P30" s="3">
        <v>128</v>
      </c>
      <c r="Q30" s="4">
        <f>AD11</f>
        <v>1815</v>
      </c>
      <c r="R30" s="5">
        <f t="shared" si="2"/>
        <v>14.1796875</v>
      </c>
      <c r="S30" s="5">
        <f t="shared" si="8"/>
        <v>105</v>
      </c>
      <c r="T30" s="8"/>
    </row>
    <row r="31" spans="1:24" x14ac:dyDescent="0.3">
      <c r="A31" s="3">
        <v>30</v>
      </c>
      <c r="B31" s="4">
        <f>AD3</f>
        <v>465</v>
      </c>
      <c r="C31" s="5">
        <f t="shared" si="4"/>
        <v>15.5</v>
      </c>
      <c r="D31" s="18">
        <f t="shared" si="5"/>
        <v>-15</v>
      </c>
      <c r="E31" s="13"/>
      <c r="F31" s="20">
        <v>63</v>
      </c>
      <c r="G31" s="4">
        <f>AD7</f>
        <v>865</v>
      </c>
      <c r="H31" s="5">
        <f t="shared" si="0"/>
        <v>13.730158730158729</v>
      </c>
      <c r="I31" s="5">
        <f t="shared" si="6"/>
        <v>80.000000000000057</v>
      </c>
      <c r="K31" s="3">
        <v>96</v>
      </c>
      <c r="L31" s="4">
        <f>AD9</f>
        <v>1230</v>
      </c>
      <c r="M31" s="5">
        <f t="shared" si="1"/>
        <v>12.8125</v>
      </c>
      <c r="N31" s="5">
        <f t="shared" si="7"/>
        <v>210</v>
      </c>
      <c r="O31" s="15"/>
      <c r="P31" s="3">
        <v>129</v>
      </c>
      <c r="Q31" s="4">
        <f>AD11</f>
        <v>1815</v>
      </c>
      <c r="R31" s="5">
        <f t="shared" si="2"/>
        <v>14.069767441860465</v>
      </c>
      <c r="S31" s="5">
        <f t="shared" si="8"/>
        <v>119.99999999999999</v>
      </c>
      <c r="T31" s="8"/>
    </row>
    <row r="32" spans="1:24" x14ac:dyDescent="0.3">
      <c r="A32" s="3">
        <v>31</v>
      </c>
      <c r="B32" s="4">
        <f>AD3</f>
        <v>465</v>
      </c>
      <c r="C32" s="5">
        <f>B32/A32</f>
        <v>15</v>
      </c>
      <c r="D32" s="18">
        <f t="shared" si="5"/>
        <v>0</v>
      </c>
      <c r="E32" s="13"/>
      <c r="F32" s="20">
        <v>64</v>
      </c>
      <c r="G32" s="4">
        <f>AD7</f>
        <v>865</v>
      </c>
      <c r="H32" s="5">
        <f t="shared" si="0"/>
        <v>13.515625</v>
      </c>
      <c r="I32" s="5">
        <f t="shared" si="6"/>
        <v>95</v>
      </c>
      <c r="K32" s="3">
        <v>97</v>
      </c>
      <c r="L32" s="4">
        <f>AD9</f>
        <v>1230</v>
      </c>
      <c r="M32" s="5">
        <f t="shared" si="1"/>
        <v>12.68041237113402</v>
      </c>
      <c r="N32" s="5">
        <f t="shared" si="7"/>
        <v>225.00000000000006</v>
      </c>
      <c r="O32" s="15"/>
      <c r="P32" s="3">
        <v>130</v>
      </c>
      <c r="Q32" s="4">
        <f>AD11</f>
        <v>1815</v>
      </c>
      <c r="R32" s="5">
        <f t="shared" si="2"/>
        <v>13.961538461538462</v>
      </c>
      <c r="S32" s="5">
        <f t="shared" si="8"/>
        <v>134.99999999999997</v>
      </c>
      <c r="T32" s="8"/>
    </row>
    <row r="33" spans="1:20" x14ac:dyDescent="0.3">
      <c r="A33" s="3">
        <v>32</v>
      </c>
      <c r="B33" s="4">
        <f>AD3</f>
        <v>465</v>
      </c>
      <c r="C33" s="5">
        <f>B33/A33</f>
        <v>14.53125</v>
      </c>
      <c r="D33" s="18">
        <f t="shared" si="5"/>
        <v>15</v>
      </c>
      <c r="E33" s="13"/>
      <c r="F33" s="20">
        <v>65</v>
      </c>
      <c r="G33" s="4">
        <f>AD7</f>
        <v>865</v>
      </c>
      <c r="H33" s="5">
        <f t="shared" si="0"/>
        <v>13.307692307692308</v>
      </c>
      <c r="I33" s="5">
        <f t="shared" si="6"/>
        <v>109.99999999999996</v>
      </c>
      <c r="K33" s="3">
        <v>98</v>
      </c>
      <c r="L33" s="4">
        <f>AD9</f>
        <v>1230</v>
      </c>
      <c r="M33" s="5">
        <f t="shared" si="1"/>
        <v>12.551020408163266</v>
      </c>
      <c r="N33" s="5">
        <f t="shared" si="7"/>
        <v>239.99999999999991</v>
      </c>
      <c r="O33" s="15"/>
      <c r="P33" s="3">
        <v>131</v>
      </c>
      <c r="Q33" s="4">
        <f>AD11</f>
        <v>1815</v>
      </c>
      <c r="R33" s="5">
        <f t="shared" si="2"/>
        <v>13.854961832061068</v>
      </c>
      <c r="S33" s="5">
        <f t="shared" si="8"/>
        <v>150.00000000000006</v>
      </c>
      <c r="T33" s="8"/>
    </row>
    <row r="34" spans="1:20" x14ac:dyDescent="0.3">
      <c r="A34" s="3">
        <v>33</v>
      </c>
      <c r="B34" s="4">
        <f>AD3</f>
        <v>465</v>
      </c>
      <c r="C34" s="5">
        <f>B34/A34</f>
        <v>14.090909090909092</v>
      </c>
      <c r="D34" s="18">
        <f t="shared" si="5"/>
        <v>29.999999999999972</v>
      </c>
      <c r="E34" s="13"/>
      <c r="F34" s="20">
        <v>66</v>
      </c>
      <c r="G34" s="4">
        <f>AD8</f>
        <v>930</v>
      </c>
      <c r="H34" s="5">
        <f t="shared" si="0"/>
        <v>14.090909090909092</v>
      </c>
      <c r="I34" s="5">
        <f t="shared" si="6"/>
        <v>59.999999999999943</v>
      </c>
      <c r="K34" s="3">
        <v>99</v>
      </c>
      <c r="L34" s="4">
        <f>AD9</f>
        <v>1230</v>
      </c>
      <c r="M34" s="5">
        <f t="shared" si="1"/>
        <v>12.424242424242424</v>
      </c>
      <c r="N34" s="5">
        <f t="shared" si="7"/>
        <v>255.00000000000003</v>
      </c>
      <c r="O34" s="15"/>
      <c r="P34" s="3">
        <v>132</v>
      </c>
      <c r="Q34" s="4">
        <f>AD11</f>
        <v>1815</v>
      </c>
      <c r="R34" s="5">
        <f t="shared" si="2"/>
        <v>13.75</v>
      </c>
      <c r="S34" s="5">
        <f t="shared" si="8"/>
        <v>165</v>
      </c>
      <c r="T34" s="8"/>
    </row>
    <row r="35" spans="1:20" x14ac:dyDescent="0.3">
      <c r="B35" s="25"/>
      <c r="E35" s="7"/>
      <c r="L35" s="25"/>
      <c r="O35" s="15"/>
      <c r="Q35" s="26"/>
    </row>
    <row r="36" spans="1:20" x14ac:dyDescent="0.3">
      <c r="E36" s="7"/>
      <c r="O36" s="15"/>
    </row>
    <row r="37" spans="1:20" x14ac:dyDescent="0.3">
      <c r="E37" s="7"/>
      <c r="O37" s="15"/>
    </row>
    <row r="38" spans="1:20" x14ac:dyDescent="0.3">
      <c r="E38" s="7"/>
      <c r="O38" s="15"/>
    </row>
    <row r="39" spans="1:20" x14ac:dyDescent="0.3">
      <c r="E39" s="7"/>
      <c r="O39" s="15"/>
    </row>
    <row r="40" spans="1:20" x14ac:dyDescent="0.3">
      <c r="E40" s="7"/>
      <c r="O40" s="15"/>
    </row>
    <row r="41" spans="1:20" x14ac:dyDescent="0.3">
      <c r="E41" s="7"/>
      <c r="O41" s="15"/>
    </row>
    <row r="42" spans="1:20" x14ac:dyDescent="0.3">
      <c r="E42" s="7"/>
      <c r="O42" s="15"/>
    </row>
    <row r="43" spans="1:20" x14ac:dyDescent="0.3">
      <c r="E43" s="7"/>
      <c r="O43" s="15"/>
    </row>
    <row r="44" spans="1:20" x14ac:dyDescent="0.3">
      <c r="E44" s="7"/>
      <c r="O44" s="15"/>
    </row>
    <row r="45" spans="1:20" x14ac:dyDescent="0.3">
      <c r="E45" s="7"/>
      <c r="O45" s="15"/>
    </row>
    <row r="46" spans="1:20" x14ac:dyDescent="0.3">
      <c r="E46" s="7"/>
      <c r="O46" s="15"/>
    </row>
    <row r="47" spans="1:20" x14ac:dyDescent="0.3">
      <c r="E47" s="7"/>
      <c r="O47" s="15"/>
    </row>
    <row r="48" spans="1:20" x14ac:dyDescent="0.3">
      <c r="E48" s="7"/>
      <c r="O48" s="15"/>
    </row>
    <row r="49" spans="5:15" x14ac:dyDescent="0.3">
      <c r="E49" s="7"/>
      <c r="O49" s="15"/>
    </row>
    <row r="50" spans="5:15" x14ac:dyDescent="0.3">
      <c r="E50" s="7"/>
      <c r="O50" s="15"/>
    </row>
    <row r="51" spans="5:15" x14ac:dyDescent="0.3">
      <c r="E51" s="7"/>
      <c r="O51" s="15"/>
    </row>
    <row r="52" spans="5:15" x14ac:dyDescent="0.3">
      <c r="E52" s="7"/>
      <c r="O52" s="15"/>
    </row>
    <row r="53" spans="5:15" x14ac:dyDescent="0.3">
      <c r="E53" s="7"/>
      <c r="O53" s="15"/>
    </row>
    <row r="54" spans="5:15" x14ac:dyDescent="0.3">
      <c r="E54" s="7"/>
      <c r="O54" s="15"/>
    </row>
    <row r="55" spans="5:15" x14ac:dyDescent="0.3">
      <c r="E55" s="7"/>
      <c r="O55" s="15"/>
    </row>
    <row r="56" spans="5:15" x14ac:dyDescent="0.3">
      <c r="E56" s="7"/>
      <c r="O56" s="15"/>
    </row>
    <row r="57" spans="5:15" x14ac:dyDescent="0.3">
      <c r="E57" s="7"/>
      <c r="O57" s="15"/>
    </row>
    <row r="58" spans="5:15" x14ac:dyDescent="0.3">
      <c r="E58" s="7"/>
      <c r="O58" s="15"/>
    </row>
    <row r="59" spans="5:15" x14ac:dyDescent="0.3">
      <c r="E59" s="7"/>
      <c r="O59" s="15"/>
    </row>
    <row r="60" spans="5:15" x14ac:dyDescent="0.3">
      <c r="E60" s="7"/>
      <c r="O60" s="15"/>
    </row>
    <row r="61" spans="5:15" x14ac:dyDescent="0.3">
      <c r="E61" s="7"/>
      <c r="O61" s="15"/>
    </row>
    <row r="62" spans="5:15" x14ac:dyDescent="0.3">
      <c r="E62" s="7"/>
      <c r="O62" s="15"/>
    </row>
    <row r="63" spans="5:15" x14ac:dyDescent="0.3">
      <c r="E63" s="7"/>
      <c r="O63" s="15"/>
    </row>
    <row r="64" spans="5:15" x14ac:dyDescent="0.3">
      <c r="E64" s="7"/>
      <c r="O64" s="15"/>
    </row>
    <row r="65" spans="5:15" x14ac:dyDescent="0.3">
      <c r="E65" s="7"/>
      <c r="O65" s="15"/>
    </row>
    <row r="66" spans="5:15" x14ac:dyDescent="0.3">
      <c r="E66" s="7"/>
      <c r="O66" s="15"/>
    </row>
    <row r="67" spans="5:15" x14ac:dyDescent="0.3">
      <c r="E67" s="7"/>
      <c r="O67" s="15"/>
    </row>
    <row r="68" spans="5:15" x14ac:dyDescent="0.3">
      <c r="E68" s="7"/>
      <c r="O68" s="15"/>
    </row>
    <row r="69" spans="5:15" x14ac:dyDescent="0.3">
      <c r="E69" s="7"/>
      <c r="O69" s="15"/>
    </row>
    <row r="70" spans="5:15" x14ac:dyDescent="0.3">
      <c r="E70" s="7"/>
      <c r="O70" s="15"/>
    </row>
    <row r="71" spans="5:15" x14ac:dyDescent="0.3">
      <c r="E71" s="7"/>
      <c r="O71" s="15"/>
    </row>
    <row r="72" spans="5:15" x14ac:dyDescent="0.3">
      <c r="E72" s="7"/>
      <c r="O72" s="15"/>
    </row>
    <row r="73" spans="5:15" x14ac:dyDescent="0.3">
      <c r="E73" s="7"/>
      <c r="O73" s="15"/>
    </row>
    <row r="74" spans="5:15" x14ac:dyDescent="0.3">
      <c r="E74" s="7"/>
      <c r="O74" s="15"/>
    </row>
    <row r="75" spans="5:15" x14ac:dyDescent="0.3">
      <c r="E75" s="7"/>
      <c r="O75" s="15"/>
    </row>
    <row r="76" spans="5:15" x14ac:dyDescent="0.3">
      <c r="E76" s="7"/>
      <c r="O76" s="15"/>
    </row>
  </sheetData>
  <mergeCells count="1">
    <mergeCell ref="Z1:AA1"/>
  </mergeCells>
  <pageMargins left="0.5" right="0.5" top="0.5" bottom="0.5" header="0.3" footer="0.3"/>
  <pageSetup orientation="landscape" r:id="rId1"/>
  <headerFooter>
    <oddHeader>&amp;C&amp;"-,Bold"Total Cost 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 and National Fee Schedule</vt:lpstr>
      <vt:lpstr>National Fee Schedule Breakdown</vt:lpstr>
      <vt:lpstr>State Fee Schedule Breakdown</vt:lpstr>
      <vt:lpstr>Total Cost Breakdown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L. Nelson</dc:creator>
  <cp:lastModifiedBy>Herring, Dani M</cp:lastModifiedBy>
  <cp:lastPrinted>2012-08-15T15:27:46Z</cp:lastPrinted>
  <dcterms:created xsi:type="dcterms:W3CDTF">2011-08-01T14:04:14Z</dcterms:created>
  <dcterms:modified xsi:type="dcterms:W3CDTF">2020-08-19T15:48:39Z</dcterms:modified>
</cp:coreProperties>
</file>